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guin\Downloads\"/>
    </mc:Choice>
  </mc:AlternateContent>
  <bookViews>
    <workbookView xWindow="0" yWindow="0" windowWidth="20490" windowHeight="7755"/>
  </bookViews>
  <sheets>
    <sheet name="Tucuman principales delitos" sheetId="10" r:id="rId1"/>
    <sheet name="Tucuman frecuencia delitos" sheetId="9" r:id="rId2"/>
    <sheet name="tasas de robo " sheetId="3" r:id="rId3"/>
    <sheet name="tasa amenaza" sheetId="4" r:id="rId4"/>
    <sheet name="tasa lesiones dolosas" sheetId="5" r:id="rId5"/>
    <sheet name="tasa de violaciones" sheetId="7" r:id="rId6"/>
    <sheet name="tasa de muerte en accvial" sheetId="6" r:id="rId7"/>
    <sheet name="tasa de homicidios dolosos" sheetId="8" r:id="rId8"/>
  </sheets>
  <calcPr calcId="152511"/>
  <customWorkbookViews>
    <customWorkbookView name="ralbornoz - Vista personalizada" guid="{9E505E2E-D616-43B5-A29A-9726AB600948}" mergeInterval="0" personalView="1" maximized="1" xWindow="-8" yWindow="-8" windowWidth="1382" windowHeight="744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5" i="3" l="1"/>
  <c r="F9" i="3" l="1"/>
  <c r="F4" i="3"/>
  <c r="F7" i="3"/>
  <c r="F6" i="3"/>
  <c r="F3" i="3"/>
  <c r="F8" i="3"/>
  <c r="E7" i="3"/>
  <c r="E4" i="3"/>
  <c r="E3" i="3"/>
  <c r="E8" i="3" l="1"/>
  <c r="E6" i="3"/>
</calcChain>
</file>

<file path=xl/sharedStrings.xml><?xml version="1.0" encoding="utf-8"?>
<sst xmlns="http://schemas.openxmlformats.org/spreadsheetml/2006/main" count="97" uniqueCount="40">
  <si>
    <t xml:space="preserve">Robo </t>
  </si>
  <si>
    <t xml:space="preserve">Amenazas </t>
  </si>
  <si>
    <t xml:space="preserve">Lesiones Dolosas </t>
  </si>
  <si>
    <t xml:space="preserve">Violaciones </t>
  </si>
  <si>
    <t xml:space="preserve">Homicidios Dolosos </t>
  </si>
  <si>
    <t>Nota: Los valores absolutos de los delitos contra las personas y sexuales refieren a víctimas.</t>
  </si>
  <si>
    <t xml:space="preserve">Tucumán </t>
  </si>
  <si>
    <t>Salta</t>
  </si>
  <si>
    <t>Santiago</t>
  </si>
  <si>
    <t>Jujuy</t>
  </si>
  <si>
    <t>Catamarca</t>
  </si>
  <si>
    <t>Argentina</t>
  </si>
  <si>
    <t>Provincia</t>
  </si>
  <si>
    <t>Muertes en Accidentes Viales</t>
  </si>
  <si>
    <t xml:space="preserve"> En los casos restantes se contabilizan hechos.</t>
  </si>
  <si>
    <t>Robo agravado por lesiones o muerte</t>
  </si>
  <si>
    <t xml:space="preserve"> Los casos de robo excluyen tentativas.</t>
  </si>
  <si>
    <t xml:space="preserve">Nota: La tasa  de robo(robo y robo agravado) excluyen tentativas. </t>
  </si>
  <si>
    <t>Fuente: SNIC - Policía de Tucumán</t>
  </si>
  <si>
    <t xml:space="preserve">Frecuencia </t>
  </si>
  <si>
    <t>Referencia</t>
  </si>
  <si>
    <t>Primer delito más  frecuente</t>
  </si>
  <si>
    <t xml:space="preserve">Segundo delito más frecuente </t>
  </si>
  <si>
    <t>Tercer delito más frecuente</t>
  </si>
  <si>
    <t xml:space="preserve">La Rioja </t>
  </si>
  <si>
    <t>La Rioja</t>
  </si>
  <si>
    <t>*</t>
  </si>
  <si>
    <t>Nota:</t>
  </si>
  <si>
    <t>**3,3</t>
  </si>
  <si>
    <t>Cantidad de delitos según categorías principales. Tucumán. Período: 2014-2018</t>
  </si>
  <si>
    <t>Delitos</t>
  </si>
  <si>
    <t>Cantidad y frecuencia de delitos según categorías principales. Tucumán. Período: 2014-2018</t>
  </si>
  <si>
    <t>Tasas de amenazas cada 100.000 habitantes (hechos). NOA y Argentina. Período: 2014-2018</t>
  </si>
  <si>
    <t>Tasas de robos cada 100.000 habitantes (hechos). NOA y Argentina. Período: 2014-2018</t>
  </si>
  <si>
    <t>Tasas de lesiones dolosas cada 100.000 habitantes (víctimas). NOA y Argentina. Período: 2014-2018</t>
  </si>
  <si>
    <t>Tasas de violaciones cada 100.000 habitantes (víctimas). NOA y Argentina. Período: 2014-2018</t>
  </si>
  <si>
    <t>Tasas de muertes en accidentes viales cada 100.000 habitantes (víctimas). NOA y Argentina. Período: 2014-2018</t>
  </si>
  <si>
    <t>* La Rioja no reportó muerte en accidentes viales en 2014. Para calcular la tasa de Argentina, se excluyó la población de la misma.</t>
  </si>
  <si>
    <t>** La Rioja presentó información parcial.</t>
  </si>
  <si>
    <t>Tasas de homicidios dolosos cada 100.000 habitantes (víctimas). NOA y Argentina. Período: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</si>
</sst>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General_)"/>
    <numFmt numFmtId="166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Courier"/>
    </font>
    <font>
      <sz val="10"/>
      <name val="Arial"/>
    </font>
    <font>
      <sz val="10"/>
      <name val="Arial CE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5" fillId="0" borderId="0"/>
  </cellStyleXfs>
  <cellXfs count="32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2" borderId="1" xfId="0" applyNumberFormat="1" applyFont="1" applyFill="1" applyBorder="1"/>
    <xf numFmtId="3" fontId="6" fillId="3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3" fontId="6" fillId="0" borderId="1" xfId="0" applyNumberFormat="1" applyFont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/>
    <xf numFmtId="3" fontId="0" fillId="2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2" fillId="0" borderId="0" xfId="0" applyFont="1" applyAlignment="1"/>
    <xf numFmtId="0" fontId="6" fillId="0" borderId="1" xfId="0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8" fillId="0" borderId="3" xfId="0" applyFont="1" applyFill="1" applyBorder="1"/>
    <xf numFmtId="1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6">
    <cellStyle name="Normal" xfId="0" builtinId="0"/>
    <cellStyle name="Normal 2" xfId="1"/>
    <cellStyle name="Normal 2 10" xfId="3"/>
    <cellStyle name="Normal 2 11" xfId="4"/>
    <cellStyle name="Normal 2 12" xfId="5"/>
    <cellStyle name="Normal 2 13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15"/>
    <cellStyle name="Normal 4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J11" sqref="J11"/>
    </sheetView>
  </sheetViews>
  <sheetFormatPr baseColWidth="10" defaultColWidth="10.7109375" defaultRowHeight="15"/>
  <cols>
    <col min="1" max="1" width="34" customWidth="1"/>
  </cols>
  <sheetData>
    <row r="1" spans="1:14" ht="15.75">
      <c r="A1" s="11" t="s">
        <v>29</v>
      </c>
      <c r="B1" s="11"/>
      <c r="C1" s="11"/>
      <c r="D1" s="11"/>
      <c r="E1" s="11"/>
      <c r="F1" s="11"/>
    </row>
    <row r="2" spans="1:14">
      <c r="A2" s="14" t="s">
        <v>30</v>
      </c>
      <c r="B2" s="30">
        <v>2014</v>
      </c>
      <c r="C2" s="30">
        <v>2015</v>
      </c>
      <c r="D2" s="30">
        <v>2016</v>
      </c>
      <c r="E2" s="30">
        <v>2017</v>
      </c>
      <c r="F2" s="30">
        <v>2018</v>
      </c>
    </row>
    <row r="3" spans="1:14" ht="20.100000000000001" customHeight="1">
      <c r="A3" s="12" t="s">
        <v>0</v>
      </c>
      <c r="B3" s="6">
        <v>14523</v>
      </c>
      <c r="C3" s="6">
        <v>13365</v>
      </c>
      <c r="D3" s="6">
        <v>14479</v>
      </c>
      <c r="E3" s="6">
        <v>14775</v>
      </c>
      <c r="F3" s="6">
        <v>14433</v>
      </c>
    </row>
    <row r="4" spans="1:14" ht="20.100000000000001" customHeight="1">
      <c r="A4" s="13" t="s">
        <v>15</v>
      </c>
      <c r="B4" s="6">
        <v>876</v>
      </c>
      <c r="C4" s="6">
        <v>2122</v>
      </c>
      <c r="D4" s="6">
        <v>2168</v>
      </c>
      <c r="E4" s="6">
        <v>3567</v>
      </c>
      <c r="F4" s="6">
        <v>3292</v>
      </c>
    </row>
    <row r="5" spans="1:14" ht="20.100000000000001" customHeight="1">
      <c r="A5" s="12" t="s">
        <v>1</v>
      </c>
      <c r="B5" s="6">
        <v>11965</v>
      </c>
      <c r="C5" s="6">
        <v>12737</v>
      </c>
      <c r="D5" s="6">
        <v>13345</v>
      </c>
      <c r="E5" s="6">
        <v>15326</v>
      </c>
      <c r="F5" s="6">
        <v>15065</v>
      </c>
    </row>
    <row r="6" spans="1:14" ht="20.100000000000001" customHeight="1">
      <c r="A6" s="12" t="s">
        <v>2</v>
      </c>
      <c r="B6" s="6">
        <v>8525</v>
      </c>
      <c r="C6" s="6">
        <v>8129</v>
      </c>
      <c r="D6" s="6">
        <v>7768</v>
      </c>
      <c r="E6" s="6">
        <v>7842</v>
      </c>
      <c r="F6" s="6">
        <v>7192</v>
      </c>
    </row>
    <row r="7" spans="1:14" ht="20.100000000000001" customHeight="1">
      <c r="A7" s="12" t="s">
        <v>13</v>
      </c>
      <c r="B7" s="6">
        <v>280</v>
      </c>
      <c r="C7" s="6">
        <v>288</v>
      </c>
      <c r="D7" s="6">
        <v>244</v>
      </c>
      <c r="E7" s="6">
        <v>326</v>
      </c>
      <c r="F7" s="6">
        <v>300</v>
      </c>
    </row>
    <row r="8" spans="1:14" ht="20.100000000000001" customHeight="1">
      <c r="A8" s="12" t="s">
        <v>3</v>
      </c>
      <c r="B8" s="6">
        <v>129</v>
      </c>
      <c r="C8" s="6">
        <v>150</v>
      </c>
      <c r="D8" s="6">
        <v>129</v>
      </c>
      <c r="E8" s="6">
        <v>171</v>
      </c>
      <c r="F8" s="6">
        <v>208</v>
      </c>
    </row>
    <row r="9" spans="1:14" ht="20.100000000000001" customHeight="1">
      <c r="A9" s="12" t="s">
        <v>4</v>
      </c>
      <c r="B9" s="6">
        <v>114</v>
      </c>
      <c r="C9" s="6">
        <v>86</v>
      </c>
      <c r="D9" s="6">
        <v>92</v>
      </c>
      <c r="E9" s="6">
        <v>118</v>
      </c>
      <c r="F9" s="6">
        <v>135</v>
      </c>
    </row>
    <row r="10" spans="1:14">
      <c r="A10" s="15" t="s">
        <v>5</v>
      </c>
      <c r="J10" s="2"/>
      <c r="K10" s="2"/>
      <c r="L10" s="2"/>
      <c r="M10" s="2"/>
      <c r="N10" s="2"/>
    </row>
    <row r="11" spans="1:14">
      <c r="A11" s="15" t="s">
        <v>14</v>
      </c>
    </row>
    <row r="12" spans="1:14">
      <c r="A12" s="15" t="s">
        <v>16</v>
      </c>
    </row>
    <row r="13" spans="1:14">
      <c r="A13" s="15" t="s">
        <v>18</v>
      </c>
    </row>
  </sheetData>
  <mergeCells count="1">
    <mergeCell ref="A1:F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E18" sqref="E18"/>
    </sheetView>
  </sheetViews>
  <sheetFormatPr baseColWidth="10" defaultColWidth="10.7109375" defaultRowHeight="15"/>
  <cols>
    <col min="1" max="1" width="34" customWidth="1"/>
  </cols>
  <sheetData>
    <row r="1" spans="1:14" ht="15.75">
      <c r="A1" s="11" t="s">
        <v>31</v>
      </c>
      <c r="B1" s="11"/>
      <c r="C1" s="11"/>
      <c r="D1" s="11"/>
      <c r="E1" s="11"/>
      <c r="F1" s="11"/>
    </row>
    <row r="2" spans="1:14">
      <c r="A2" s="14" t="s">
        <v>30</v>
      </c>
      <c r="B2" s="31">
        <v>2014</v>
      </c>
      <c r="C2" s="31">
        <v>2015</v>
      </c>
      <c r="D2" s="31">
        <v>2016</v>
      </c>
      <c r="E2" s="31">
        <v>2017</v>
      </c>
      <c r="F2" s="31">
        <v>2018</v>
      </c>
    </row>
    <row r="3" spans="1:14" ht="20.100000000000001" customHeight="1">
      <c r="A3" s="12" t="s">
        <v>0</v>
      </c>
      <c r="B3" s="16">
        <v>14523</v>
      </c>
      <c r="C3" s="16">
        <v>13365</v>
      </c>
      <c r="D3" s="16">
        <v>14479</v>
      </c>
      <c r="E3" s="4">
        <v>14775</v>
      </c>
      <c r="F3" s="4">
        <v>14433</v>
      </c>
    </row>
    <row r="4" spans="1:14" ht="20.100000000000001" customHeight="1">
      <c r="A4" s="13" t="s">
        <v>15</v>
      </c>
      <c r="B4" s="22">
        <v>876</v>
      </c>
      <c r="C4" s="6">
        <v>2122</v>
      </c>
      <c r="D4" s="6">
        <v>2168</v>
      </c>
      <c r="E4" s="6">
        <v>3567</v>
      </c>
      <c r="F4" s="6">
        <v>3292</v>
      </c>
    </row>
    <row r="5" spans="1:14" ht="20.100000000000001" customHeight="1">
      <c r="A5" s="12" t="s">
        <v>1</v>
      </c>
      <c r="B5" s="4">
        <v>11965</v>
      </c>
      <c r="C5" s="4">
        <v>12737</v>
      </c>
      <c r="D5" s="4">
        <v>13345</v>
      </c>
      <c r="E5" s="16">
        <v>15326</v>
      </c>
      <c r="F5" s="16">
        <v>15065</v>
      </c>
    </row>
    <row r="6" spans="1:14" ht="20.100000000000001" customHeight="1">
      <c r="A6" s="12" t="s">
        <v>2</v>
      </c>
      <c r="B6" s="7">
        <v>8525</v>
      </c>
      <c r="C6" s="7">
        <v>8129</v>
      </c>
      <c r="D6" s="7">
        <v>7768</v>
      </c>
      <c r="E6" s="7">
        <v>7842</v>
      </c>
      <c r="F6" s="7">
        <v>7192</v>
      </c>
    </row>
    <row r="7" spans="1:14" ht="20.100000000000001" customHeight="1">
      <c r="A7" s="12" t="s">
        <v>13</v>
      </c>
      <c r="B7" s="6">
        <v>280</v>
      </c>
      <c r="C7" s="6">
        <v>288</v>
      </c>
      <c r="D7" s="6">
        <v>244</v>
      </c>
      <c r="E7" s="6">
        <v>326</v>
      </c>
      <c r="F7" s="6">
        <v>300</v>
      </c>
    </row>
    <row r="8" spans="1:14" ht="20.100000000000001" customHeight="1">
      <c r="A8" s="12" t="s">
        <v>3</v>
      </c>
      <c r="B8" s="17">
        <v>129</v>
      </c>
      <c r="C8" s="17">
        <v>150</v>
      </c>
      <c r="D8" s="18">
        <v>129</v>
      </c>
      <c r="E8" s="17">
        <v>171</v>
      </c>
      <c r="F8" s="17">
        <v>208</v>
      </c>
    </row>
    <row r="9" spans="1:14" ht="20.100000000000001" customHeight="1">
      <c r="A9" s="12" t="s">
        <v>4</v>
      </c>
      <c r="B9" s="6">
        <v>114</v>
      </c>
      <c r="C9" s="6">
        <v>86</v>
      </c>
      <c r="D9" s="6">
        <v>92</v>
      </c>
      <c r="E9" s="6">
        <v>118</v>
      </c>
      <c r="F9" s="6">
        <v>135</v>
      </c>
    </row>
    <row r="10" spans="1:14">
      <c r="A10" s="15" t="s">
        <v>5</v>
      </c>
      <c r="J10" s="2"/>
      <c r="K10" s="2"/>
      <c r="L10" s="2"/>
      <c r="M10" s="2"/>
      <c r="N10" s="2"/>
    </row>
    <row r="11" spans="1:14">
      <c r="A11" s="15" t="s">
        <v>14</v>
      </c>
    </row>
    <row r="12" spans="1:14">
      <c r="A12" s="15" t="s">
        <v>16</v>
      </c>
    </row>
    <row r="14" spans="1:14">
      <c r="A14" s="8" t="s">
        <v>19</v>
      </c>
      <c r="B14" s="1" t="s">
        <v>20</v>
      </c>
    </row>
    <row r="15" spans="1:14">
      <c r="A15" s="9" t="s">
        <v>21</v>
      </c>
      <c r="B15" s="3"/>
    </row>
    <row r="16" spans="1:14">
      <c r="A16" s="9" t="s">
        <v>22</v>
      </c>
      <c r="B16" s="4"/>
    </row>
    <row r="17" spans="1:2">
      <c r="A17" s="9" t="s">
        <v>23</v>
      </c>
      <c r="B17" s="7"/>
    </row>
    <row r="18" spans="1:2">
      <c r="A18" s="15" t="s">
        <v>18</v>
      </c>
    </row>
  </sheetData>
  <customSheetViews>
    <customSheetView guid="{9E505E2E-D616-43B5-A29A-9726AB600948}">
      <selection activeCell="C15" sqref="C15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F1"/>
  </mergeCell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I20" sqref="I20"/>
    </sheetView>
  </sheetViews>
  <sheetFormatPr baseColWidth="10" defaultColWidth="11.7109375" defaultRowHeight="15"/>
  <sheetData>
    <row r="1" spans="1:6" ht="33" customHeight="1">
      <c r="A1" s="20" t="s">
        <v>33</v>
      </c>
      <c r="B1" s="20"/>
      <c r="C1" s="20"/>
      <c r="D1" s="20"/>
      <c r="E1" s="20"/>
      <c r="F1" s="20"/>
    </row>
    <row r="2" spans="1:6">
      <c r="A2" s="21" t="s">
        <v>12</v>
      </c>
      <c r="B2" s="21">
        <v>2014</v>
      </c>
      <c r="C2" s="21">
        <v>2015</v>
      </c>
      <c r="D2" s="21">
        <v>2016</v>
      </c>
      <c r="E2" s="21">
        <v>2017</v>
      </c>
      <c r="F2" s="21">
        <v>2018</v>
      </c>
    </row>
    <row r="3" spans="1:6">
      <c r="A3" s="5" t="s">
        <v>10</v>
      </c>
      <c r="B3" s="6">
        <v>1648</v>
      </c>
      <c r="C3" s="6">
        <v>1419</v>
      </c>
      <c r="D3" s="6">
        <v>1670.9</v>
      </c>
      <c r="E3" s="6">
        <f>1381.2+0</f>
        <v>1381.2</v>
      </c>
      <c r="F3" s="6">
        <f>1344+0</f>
        <v>1344</v>
      </c>
    </row>
    <row r="4" spans="1:6">
      <c r="A4" s="5" t="s">
        <v>9</v>
      </c>
      <c r="B4" s="6">
        <v>1306</v>
      </c>
      <c r="C4" s="6">
        <v>1137</v>
      </c>
      <c r="D4" s="6">
        <v>1070.8</v>
      </c>
      <c r="E4" s="6">
        <f>987.7+6.6</f>
        <v>994.30000000000007</v>
      </c>
      <c r="F4" s="6">
        <f>859.1+6.4</f>
        <v>865.5</v>
      </c>
    </row>
    <row r="5" spans="1:6">
      <c r="A5" s="5" t="s">
        <v>24</v>
      </c>
      <c r="B5" s="6">
        <v>359</v>
      </c>
      <c r="C5" s="6">
        <v>417</v>
      </c>
      <c r="D5" s="6">
        <v>377.1</v>
      </c>
      <c r="E5" s="6">
        <f>545.4+0</f>
        <v>545.4</v>
      </c>
      <c r="F5" s="6">
        <v>714</v>
      </c>
    </row>
    <row r="6" spans="1:6">
      <c r="A6" s="5" t="s">
        <v>7</v>
      </c>
      <c r="B6" s="6">
        <v>1468</v>
      </c>
      <c r="C6" s="6">
        <v>1431</v>
      </c>
      <c r="D6" s="6">
        <v>1323.3</v>
      </c>
      <c r="E6" s="6">
        <f>1227.1+16.7</f>
        <v>1243.8</v>
      </c>
      <c r="F6" s="6">
        <f>1232.7+9.8</f>
        <v>1242.5</v>
      </c>
    </row>
    <row r="7" spans="1:6">
      <c r="A7" s="5" t="s">
        <v>8</v>
      </c>
      <c r="B7" s="6">
        <v>293</v>
      </c>
      <c r="C7" s="6">
        <v>483</v>
      </c>
      <c r="D7" s="6">
        <v>604.5</v>
      </c>
      <c r="E7" s="6">
        <f>824.3+0.8</f>
        <v>825.09999999999991</v>
      </c>
      <c r="F7" s="6">
        <f>948.8+0.7</f>
        <v>949.5</v>
      </c>
    </row>
    <row r="8" spans="1:6">
      <c r="A8" s="5" t="s">
        <v>6</v>
      </c>
      <c r="B8" s="6">
        <v>979</v>
      </c>
      <c r="C8" s="6">
        <v>972</v>
      </c>
      <c r="D8" s="6">
        <v>1031.7</v>
      </c>
      <c r="E8" s="6">
        <f>904.2+218.3</f>
        <v>1122.5</v>
      </c>
      <c r="F8" s="6">
        <f>872.4+198.9</f>
        <v>1071.3</v>
      </c>
    </row>
    <row r="9" spans="1:6">
      <c r="A9" s="5" t="s">
        <v>11</v>
      </c>
      <c r="B9" s="6">
        <v>1134.0999999999999</v>
      </c>
      <c r="C9" s="6">
        <v>1027.2</v>
      </c>
      <c r="D9" s="6">
        <v>994.4</v>
      </c>
      <c r="E9" s="6">
        <f>898.5+21.8</f>
        <v>920.3</v>
      </c>
      <c r="F9" s="6">
        <f>935.8+20</f>
        <v>955.8</v>
      </c>
    </row>
    <row r="10" spans="1:6">
      <c r="A10" s="15" t="s">
        <v>17</v>
      </c>
    </row>
    <row r="11" spans="1:6">
      <c r="A11" s="15" t="s">
        <v>18</v>
      </c>
    </row>
  </sheetData>
  <sortState ref="A2:F7">
    <sortCondition ref="A2:A7"/>
  </sortState>
  <customSheetViews>
    <customSheetView guid="{9E505E2E-D616-43B5-A29A-9726AB600948}">
      <selection activeCell="A10" sqref="A10"/>
      <pageMargins left="0.7" right="0.7" top="0.75" bottom="0.75" header="0.3" footer="0.3"/>
    </customSheetView>
  </customSheetViews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:F2"/>
    </sheetView>
  </sheetViews>
  <sheetFormatPr baseColWidth="10" defaultColWidth="11.7109375" defaultRowHeight="15"/>
  <sheetData>
    <row r="1" spans="1:7" ht="33" customHeight="1">
      <c r="A1" s="20" t="s">
        <v>32</v>
      </c>
      <c r="B1" s="20"/>
      <c r="C1" s="20"/>
      <c r="D1" s="20"/>
      <c r="E1" s="20"/>
      <c r="F1" s="20"/>
      <c r="G1" s="23"/>
    </row>
    <row r="2" spans="1:7">
      <c r="A2" s="21" t="s">
        <v>12</v>
      </c>
      <c r="B2" s="21">
        <v>2014</v>
      </c>
      <c r="C2" s="21">
        <v>2015</v>
      </c>
      <c r="D2" s="21">
        <v>2016</v>
      </c>
      <c r="E2" s="21">
        <v>2017</v>
      </c>
      <c r="F2" s="21">
        <v>2018</v>
      </c>
    </row>
    <row r="3" spans="1:7">
      <c r="A3" s="5" t="s">
        <v>10</v>
      </c>
      <c r="B3" s="6">
        <v>1342</v>
      </c>
      <c r="C3" s="6">
        <v>1351</v>
      </c>
      <c r="D3" s="19">
        <v>1325.5</v>
      </c>
      <c r="E3" s="19">
        <v>1380.2</v>
      </c>
      <c r="F3" s="19">
        <v>1094.9000000000001</v>
      </c>
    </row>
    <row r="4" spans="1:7">
      <c r="A4" s="5" t="s">
        <v>9</v>
      </c>
      <c r="B4" s="24">
        <v>174</v>
      </c>
      <c r="C4" s="24">
        <v>153</v>
      </c>
      <c r="D4" s="24">
        <v>117.3</v>
      </c>
      <c r="E4" s="24">
        <v>124.1</v>
      </c>
      <c r="F4" s="24">
        <v>171.9</v>
      </c>
    </row>
    <row r="5" spans="1:7">
      <c r="A5" s="5" t="s">
        <v>25</v>
      </c>
      <c r="B5" s="6">
        <v>71</v>
      </c>
      <c r="C5" s="6">
        <v>84</v>
      </c>
      <c r="D5" s="19">
        <v>82.3</v>
      </c>
      <c r="E5" s="19">
        <v>83.1</v>
      </c>
      <c r="F5" s="19">
        <v>89.8</v>
      </c>
    </row>
    <row r="6" spans="1:7">
      <c r="A6" s="5" t="s">
        <v>7</v>
      </c>
      <c r="B6" s="24">
        <v>992</v>
      </c>
      <c r="C6" s="6">
        <v>1155</v>
      </c>
      <c r="D6" s="19">
        <v>1105.0999999999999</v>
      </c>
      <c r="E6" s="19">
        <v>1232</v>
      </c>
      <c r="F6" s="24">
        <v>898.2</v>
      </c>
    </row>
    <row r="7" spans="1:7">
      <c r="A7" s="5" t="s">
        <v>8</v>
      </c>
      <c r="B7" s="24">
        <v>293</v>
      </c>
      <c r="C7" s="24">
        <v>462</v>
      </c>
      <c r="D7" s="24">
        <v>535.9</v>
      </c>
      <c r="E7" s="24">
        <v>730.2</v>
      </c>
      <c r="F7" s="24">
        <v>822.7</v>
      </c>
    </row>
    <row r="8" spans="1:7">
      <c r="A8" s="5" t="s">
        <v>6</v>
      </c>
      <c r="B8" s="24">
        <v>761</v>
      </c>
      <c r="C8" s="24">
        <v>800</v>
      </c>
      <c r="D8" s="24">
        <v>827.1</v>
      </c>
      <c r="E8" s="24">
        <v>937.9</v>
      </c>
      <c r="F8" s="24">
        <v>910.6</v>
      </c>
    </row>
    <row r="9" spans="1:7">
      <c r="A9" s="5" t="s">
        <v>11</v>
      </c>
      <c r="B9" s="25">
        <v>447.5</v>
      </c>
      <c r="C9" s="25">
        <v>449.7</v>
      </c>
      <c r="D9" s="25">
        <v>388.5</v>
      </c>
      <c r="E9" s="25">
        <v>402.7</v>
      </c>
      <c r="F9" s="25">
        <v>392.5</v>
      </c>
    </row>
    <row r="10" spans="1:7">
      <c r="A10" s="15" t="s">
        <v>18</v>
      </c>
    </row>
  </sheetData>
  <sortState ref="A2:F7">
    <sortCondition ref="A2:A7"/>
  </sortState>
  <customSheetViews>
    <customSheetView guid="{9E505E2E-D616-43B5-A29A-9726AB600948}">
      <selection activeCell="H14" sqref="H14"/>
      <pageMargins left="0.7" right="0.7" top="0.75" bottom="0.75" header="0.3" footer="0.3"/>
    </customSheetView>
  </customSheetViews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2"/>
    </sheetView>
  </sheetViews>
  <sheetFormatPr baseColWidth="10" defaultColWidth="11.7109375" defaultRowHeight="15"/>
  <sheetData>
    <row r="1" spans="1:6" ht="33" customHeight="1">
      <c r="A1" s="20" t="s">
        <v>34</v>
      </c>
      <c r="B1" s="20"/>
      <c r="C1" s="20"/>
      <c r="D1" s="20"/>
      <c r="E1" s="20"/>
      <c r="F1" s="20"/>
    </row>
    <row r="2" spans="1:6">
      <c r="A2" s="21" t="s">
        <v>12</v>
      </c>
      <c r="B2" s="21">
        <v>2014</v>
      </c>
      <c r="C2" s="21">
        <v>2015</v>
      </c>
      <c r="D2" s="21">
        <v>2016</v>
      </c>
      <c r="E2" s="21">
        <v>2017</v>
      </c>
      <c r="F2" s="21">
        <v>2018</v>
      </c>
    </row>
    <row r="3" spans="1:6">
      <c r="A3" s="5" t="s">
        <v>10</v>
      </c>
      <c r="B3" s="19">
        <v>1195</v>
      </c>
      <c r="C3" s="19">
        <v>1233</v>
      </c>
      <c r="D3" s="19">
        <v>1147.5999999999999</v>
      </c>
      <c r="E3" s="19">
        <v>1150.7</v>
      </c>
      <c r="F3" s="25">
        <v>931.8</v>
      </c>
    </row>
    <row r="4" spans="1:6">
      <c r="A4" s="5" t="s">
        <v>9</v>
      </c>
      <c r="B4" s="19">
        <v>203</v>
      </c>
      <c r="C4" s="19">
        <v>196</v>
      </c>
      <c r="D4" s="19">
        <v>137.30000000000001</v>
      </c>
      <c r="E4" s="19">
        <v>133.4</v>
      </c>
      <c r="F4" s="19">
        <v>173</v>
      </c>
    </row>
    <row r="5" spans="1:6">
      <c r="A5" s="5" t="s">
        <v>25</v>
      </c>
      <c r="B5" s="19">
        <v>139</v>
      </c>
      <c r="C5" s="19">
        <v>154</v>
      </c>
      <c r="D5" s="19">
        <v>125.5</v>
      </c>
      <c r="E5" s="19">
        <v>130.4</v>
      </c>
      <c r="F5" s="25">
        <v>102.8</v>
      </c>
    </row>
    <row r="6" spans="1:6">
      <c r="A6" s="5" t="s">
        <v>7</v>
      </c>
      <c r="B6" s="19">
        <v>862</v>
      </c>
      <c r="C6" s="19">
        <v>1101</v>
      </c>
      <c r="D6" s="19">
        <v>744</v>
      </c>
      <c r="E6" s="19">
        <v>788.6</v>
      </c>
      <c r="F6" s="19">
        <v>562.5</v>
      </c>
    </row>
    <row r="7" spans="1:6">
      <c r="A7" s="5" t="s">
        <v>8</v>
      </c>
      <c r="B7" s="19">
        <v>440</v>
      </c>
      <c r="C7" s="19">
        <v>643</v>
      </c>
      <c r="D7" s="19">
        <v>658.7</v>
      </c>
      <c r="E7" s="19">
        <v>832.7</v>
      </c>
      <c r="F7" s="19">
        <v>862.6</v>
      </c>
    </row>
    <row r="8" spans="1:6">
      <c r="A8" s="5" t="s">
        <v>6</v>
      </c>
      <c r="B8" s="19">
        <v>542</v>
      </c>
      <c r="C8" s="19">
        <v>510</v>
      </c>
      <c r="D8" s="19">
        <v>481.4</v>
      </c>
      <c r="E8" s="19">
        <v>479.9</v>
      </c>
      <c r="F8" s="19">
        <v>434.7</v>
      </c>
    </row>
    <row r="9" spans="1:6">
      <c r="A9" s="5" t="s">
        <v>11</v>
      </c>
      <c r="B9" s="19">
        <v>447</v>
      </c>
      <c r="C9" s="19">
        <v>440.1</v>
      </c>
      <c r="D9" s="19">
        <v>342</v>
      </c>
      <c r="E9" s="19">
        <v>363.2</v>
      </c>
      <c r="F9" s="19">
        <v>320.3</v>
      </c>
    </row>
    <row r="10" spans="1:6">
      <c r="A10" s="15" t="s">
        <v>18</v>
      </c>
    </row>
    <row r="13" spans="1:6" ht="15.75">
      <c r="B13" s="10"/>
    </row>
  </sheetData>
  <sortState ref="A3:F8">
    <sortCondition ref="A3:A8"/>
  </sortState>
  <customSheetViews>
    <customSheetView guid="{9E505E2E-D616-43B5-A29A-9726AB600948}">
      <selection activeCell="F12" sqref="F12"/>
      <pageMargins left="0.7" right="0.7" top="0.75" bottom="0.75" header="0.3" footer="0.3"/>
    </customSheetView>
  </customSheetViews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F2"/>
    </sheetView>
  </sheetViews>
  <sheetFormatPr baseColWidth="10" defaultColWidth="11.7109375" defaultRowHeight="15"/>
  <sheetData>
    <row r="1" spans="1:10" ht="33" customHeight="1">
      <c r="A1" s="20" t="s">
        <v>35</v>
      </c>
      <c r="B1" s="20"/>
      <c r="C1" s="20"/>
      <c r="D1" s="20"/>
      <c r="E1" s="20"/>
      <c r="F1" s="20"/>
    </row>
    <row r="2" spans="1:10">
      <c r="A2" s="21" t="s">
        <v>12</v>
      </c>
      <c r="B2" s="21">
        <v>2014</v>
      </c>
      <c r="C2" s="21">
        <v>2015</v>
      </c>
      <c r="D2" s="21">
        <v>2016</v>
      </c>
      <c r="E2" s="21">
        <v>2017</v>
      </c>
      <c r="F2" s="21">
        <v>2018</v>
      </c>
    </row>
    <row r="3" spans="1:10">
      <c r="A3" s="5" t="s">
        <v>10</v>
      </c>
      <c r="B3" s="26">
        <v>3.1</v>
      </c>
      <c r="C3" s="26">
        <v>3.5</v>
      </c>
      <c r="D3" s="25">
        <v>3.5</v>
      </c>
      <c r="E3" s="25">
        <v>5.2</v>
      </c>
      <c r="F3" s="26">
        <v>4.4000000000000004</v>
      </c>
    </row>
    <row r="4" spans="1:10">
      <c r="A4" s="5" t="s">
        <v>9</v>
      </c>
      <c r="B4" s="26">
        <v>18.399999999999999</v>
      </c>
      <c r="C4" s="26">
        <v>16.600000000000001</v>
      </c>
      <c r="D4" s="25">
        <v>10.9</v>
      </c>
      <c r="E4" s="25">
        <v>14.1</v>
      </c>
      <c r="F4" s="26">
        <v>20.399999999999999</v>
      </c>
    </row>
    <row r="5" spans="1:10">
      <c r="A5" s="5" t="s">
        <v>25</v>
      </c>
      <c r="B5" s="26">
        <v>6.9</v>
      </c>
      <c r="C5" s="26">
        <v>7.3</v>
      </c>
      <c r="D5" s="25">
        <v>8.3000000000000007</v>
      </c>
      <c r="E5" s="25">
        <v>7.9</v>
      </c>
      <c r="F5" s="26">
        <v>17</v>
      </c>
    </row>
    <row r="6" spans="1:10">
      <c r="A6" s="5" t="s">
        <v>7</v>
      </c>
      <c r="B6" s="26">
        <v>24.2</v>
      </c>
      <c r="C6" s="26">
        <v>27.5</v>
      </c>
      <c r="D6" s="25">
        <v>18.5</v>
      </c>
      <c r="E6" s="25">
        <v>21.2</v>
      </c>
      <c r="F6" s="26">
        <v>19.600000000000001</v>
      </c>
    </row>
    <row r="7" spans="1:10">
      <c r="A7" s="5" t="s">
        <v>8</v>
      </c>
      <c r="B7" s="26">
        <v>25.1</v>
      </c>
      <c r="C7" s="26">
        <v>7</v>
      </c>
      <c r="D7" s="25">
        <v>10.7</v>
      </c>
      <c r="E7" s="25">
        <v>8.9</v>
      </c>
      <c r="F7" s="26">
        <v>11</v>
      </c>
    </row>
    <row r="8" spans="1:10">
      <c r="A8" s="5" t="s">
        <v>6</v>
      </c>
      <c r="B8" s="26">
        <v>8.1999999999999993</v>
      </c>
      <c r="C8" s="26">
        <v>9.4</v>
      </c>
      <c r="D8" s="26">
        <v>8</v>
      </c>
      <c r="E8" s="25">
        <v>10.5</v>
      </c>
      <c r="F8" s="26">
        <v>12.6</v>
      </c>
    </row>
    <row r="9" spans="1:10">
      <c r="A9" s="5" t="s">
        <v>11</v>
      </c>
      <c r="B9" s="26">
        <v>9.1999999999999993</v>
      </c>
      <c r="C9" s="26">
        <v>8.6999999999999993</v>
      </c>
      <c r="D9" s="25">
        <v>8.5</v>
      </c>
      <c r="E9" s="25">
        <v>8.9</v>
      </c>
      <c r="F9" s="26">
        <v>9.6</v>
      </c>
    </row>
    <row r="10" spans="1:10">
      <c r="A10" s="15" t="s">
        <v>18</v>
      </c>
    </row>
    <row r="13" spans="1:10" ht="15.75">
      <c r="J13" s="10"/>
    </row>
  </sheetData>
  <sortState ref="A3:F8">
    <sortCondition ref="A3:A8"/>
  </sortState>
  <customSheetViews>
    <customSheetView guid="{9E505E2E-D616-43B5-A29A-9726AB600948}">
      <selection activeCell="B16" sqref="B16"/>
      <pageMargins left="0.7" right="0.7" top="0.75" bottom="0.75" header="0.3" footer="0.3"/>
    </customSheetView>
  </customSheetViews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2"/>
    </sheetView>
  </sheetViews>
  <sheetFormatPr baseColWidth="10" defaultColWidth="11.7109375" defaultRowHeight="15"/>
  <sheetData>
    <row r="1" spans="1:6" ht="33" customHeight="1">
      <c r="A1" s="20" t="s">
        <v>36</v>
      </c>
      <c r="B1" s="20"/>
      <c r="C1" s="20"/>
      <c r="D1" s="20"/>
      <c r="E1" s="20"/>
      <c r="F1" s="20"/>
    </row>
    <row r="2" spans="1:6">
      <c r="A2" s="21" t="s">
        <v>12</v>
      </c>
      <c r="B2" s="21">
        <v>2014</v>
      </c>
      <c r="C2" s="21">
        <v>2015</v>
      </c>
      <c r="D2" s="21">
        <v>2016</v>
      </c>
      <c r="E2" s="21">
        <v>2017</v>
      </c>
      <c r="F2" s="21">
        <v>2018</v>
      </c>
    </row>
    <row r="3" spans="1:6">
      <c r="A3" s="5" t="s">
        <v>10</v>
      </c>
      <c r="B3" s="27">
        <v>11.4</v>
      </c>
      <c r="C3" s="27">
        <v>10.3</v>
      </c>
      <c r="D3" s="27">
        <v>13.2</v>
      </c>
      <c r="E3" s="27">
        <v>27.4</v>
      </c>
      <c r="F3" s="27">
        <v>23.5</v>
      </c>
    </row>
    <row r="4" spans="1:6">
      <c r="A4" s="5" t="s">
        <v>9</v>
      </c>
      <c r="B4" s="24">
        <v>14.6</v>
      </c>
      <c r="C4" s="24">
        <v>14</v>
      </c>
      <c r="D4" s="24">
        <v>14.9</v>
      </c>
      <c r="E4" s="24">
        <v>12.1</v>
      </c>
      <c r="F4" s="24">
        <v>8.4</v>
      </c>
    </row>
    <row r="5" spans="1:6">
      <c r="A5" s="5" t="s">
        <v>25</v>
      </c>
      <c r="B5" s="27" t="s">
        <v>26</v>
      </c>
      <c r="C5" s="27" t="s">
        <v>28</v>
      </c>
      <c r="D5" s="27">
        <v>18.8</v>
      </c>
      <c r="E5" s="27">
        <v>20.399999999999999</v>
      </c>
      <c r="F5" s="27">
        <v>22.4</v>
      </c>
    </row>
    <row r="6" spans="1:6">
      <c r="A6" s="5" t="s">
        <v>7</v>
      </c>
      <c r="B6" s="24">
        <v>24.4</v>
      </c>
      <c r="C6" s="24">
        <v>27.7</v>
      </c>
      <c r="D6" s="24">
        <v>15.7</v>
      </c>
      <c r="E6" s="24">
        <v>14.8</v>
      </c>
      <c r="F6" s="24">
        <v>9.5</v>
      </c>
    </row>
    <row r="7" spans="1:6">
      <c r="A7" s="5" t="s">
        <v>8</v>
      </c>
      <c r="B7" s="24">
        <v>12.2</v>
      </c>
      <c r="C7" s="24">
        <v>12</v>
      </c>
      <c r="D7" s="24">
        <v>27.1</v>
      </c>
      <c r="E7" s="24">
        <v>31.6</v>
      </c>
      <c r="F7" s="24">
        <v>28.6</v>
      </c>
    </row>
    <row r="8" spans="1:6">
      <c r="A8" s="5" t="s">
        <v>6</v>
      </c>
      <c r="B8" s="25">
        <v>17.8</v>
      </c>
      <c r="C8" s="24">
        <v>18.100000000000001</v>
      </c>
      <c r="D8" s="24">
        <v>15.1</v>
      </c>
      <c r="E8" s="27">
        <v>20</v>
      </c>
      <c r="F8" s="27">
        <v>18.100000000000001</v>
      </c>
    </row>
    <row r="9" spans="1:6">
      <c r="A9" s="5" t="s">
        <v>11</v>
      </c>
      <c r="B9" s="25">
        <v>10.9</v>
      </c>
      <c r="C9" s="25">
        <v>10.1</v>
      </c>
      <c r="D9" s="25">
        <v>9.6999999999999993</v>
      </c>
      <c r="E9" s="25">
        <v>10.8</v>
      </c>
      <c r="F9" s="25">
        <v>10.8</v>
      </c>
    </row>
    <row r="10" spans="1:6">
      <c r="A10" s="28" t="s">
        <v>27</v>
      </c>
    </row>
    <row r="11" spans="1:6">
      <c r="A11" s="29" t="s">
        <v>37</v>
      </c>
    </row>
    <row r="12" spans="1:6">
      <c r="A12" s="29" t="s">
        <v>38</v>
      </c>
    </row>
    <row r="13" spans="1:6">
      <c r="A13" s="15" t="s">
        <v>18</v>
      </c>
    </row>
  </sheetData>
  <sortState ref="A3:F8">
    <sortCondition ref="A3:A8"/>
  </sortState>
  <customSheetViews>
    <customSheetView guid="{9E505E2E-D616-43B5-A29A-9726AB600948}">
      <selection activeCell="E5" sqref="E5"/>
      <pageMargins left="0.7" right="0.7" top="0.75" bottom="0.75" header="0.3" footer="0.3"/>
    </customSheetView>
  </customSheetViews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16" sqref="D16"/>
    </sheetView>
  </sheetViews>
  <sheetFormatPr baseColWidth="10" defaultColWidth="11.7109375" defaultRowHeight="15"/>
  <sheetData>
    <row r="1" spans="1:6" ht="33" customHeight="1">
      <c r="A1" s="20" t="s">
        <v>39</v>
      </c>
      <c r="B1" s="20"/>
      <c r="C1" s="20"/>
      <c r="D1" s="20"/>
      <c r="E1" s="20"/>
      <c r="F1" s="20"/>
    </row>
    <row r="2" spans="1:6">
      <c r="A2" s="21" t="s">
        <v>12</v>
      </c>
      <c r="B2" s="21">
        <v>2014</v>
      </c>
      <c r="C2" s="21">
        <v>2015</v>
      </c>
      <c r="D2" s="21">
        <v>2016</v>
      </c>
      <c r="E2" s="21">
        <v>2017</v>
      </c>
      <c r="F2" s="21">
        <v>2018</v>
      </c>
    </row>
    <row r="3" spans="1:6">
      <c r="A3" s="5" t="s">
        <v>10</v>
      </c>
      <c r="B3" s="24">
        <v>1.8</v>
      </c>
      <c r="C3" s="24">
        <v>1.8</v>
      </c>
      <c r="D3" s="24">
        <v>2.2000000000000002</v>
      </c>
      <c r="E3" s="19">
        <v>3.96</v>
      </c>
      <c r="F3" s="19">
        <v>1.5</v>
      </c>
    </row>
    <row r="4" spans="1:6">
      <c r="A4" s="5" t="s">
        <v>9</v>
      </c>
      <c r="B4" s="24">
        <v>3.8</v>
      </c>
      <c r="C4" s="24">
        <v>5.2</v>
      </c>
      <c r="D4" s="24">
        <v>5.2</v>
      </c>
      <c r="E4" s="19">
        <v>3.49</v>
      </c>
      <c r="F4" s="19">
        <v>2.5</v>
      </c>
    </row>
    <row r="5" spans="1:6">
      <c r="A5" s="5" t="s">
        <v>25</v>
      </c>
      <c r="B5" s="24">
        <v>2.2000000000000002</v>
      </c>
      <c r="C5" s="24">
        <v>1.9</v>
      </c>
      <c r="D5" s="24">
        <v>2.7</v>
      </c>
      <c r="E5" s="19">
        <v>1.59</v>
      </c>
      <c r="F5" s="19">
        <v>2.6</v>
      </c>
    </row>
    <row r="6" spans="1:6">
      <c r="A6" s="5" t="s">
        <v>7</v>
      </c>
      <c r="B6" s="24">
        <v>4.9000000000000004</v>
      </c>
      <c r="C6" s="24">
        <v>6.4</v>
      </c>
      <c r="D6" s="24">
        <v>4.5</v>
      </c>
      <c r="E6" s="19">
        <v>7.01</v>
      </c>
      <c r="F6" s="19">
        <v>5</v>
      </c>
    </row>
    <row r="7" spans="1:6">
      <c r="A7" s="5" t="s">
        <v>8</v>
      </c>
      <c r="B7" s="24">
        <v>2.5</v>
      </c>
      <c r="C7" s="24">
        <v>3.8</v>
      </c>
      <c r="D7" s="24">
        <v>3.7</v>
      </c>
      <c r="E7" s="19">
        <v>3.9</v>
      </c>
      <c r="F7" s="19">
        <v>3.9</v>
      </c>
    </row>
    <row r="8" spans="1:6">
      <c r="A8" s="5" t="s">
        <v>6</v>
      </c>
      <c r="B8" s="24">
        <v>7.3</v>
      </c>
      <c r="C8" s="24">
        <v>5.4</v>
      </c>
      <c r="D8" s="24">
        <v>5.7</v>
      </c>
      <c r="E8" s="19">
        <v>7.22</v>
      </c>
      <c r="F8" s="19">
        <v>8.1999999999999993</v>
      </c>
    </row>
    <row r="9" spans="1:6">
      <c r="A9" s="5" t="s">
        <v>11</v>
      </c>
      <c r="B9" s="25">
        <v>7.6</v>
      </c>
      <c r="C9" s="25">
        <v>6.6</v>
      </c>
      <c r="D9" s="19">
        <v>6</v>
      </c>
      <c r="E9" s="19">
        <v>5.17</v>
      </c>
      <c r="F9" s="19">
        <v>5.3</v>
      </c>
    </row>
    <row r="10" spans="1:6">
      <c r="A10" s="15" t="s">
        <v>18</v>
      </c>
    </row>
  </sheetData>
  <sortState ref="A3:F8">
    <sortCondition ref="A3:A8"/>
  </sortState>
  <customSheetViews>
    <customSheetView guid="{9E505E2E-D616-43B5-A29A-9726AB600948}">
      <selection activeCell="E14" sqref="E14"/>
      <pageMargins left="0.7" right="0.7" top="0.75" bottom="0.75" header="0.3" footer="0.3"/>
    </customSheetView>
  </customSheetViews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Tucuman principales delitos</vt:lpstr>
      <vt:lpstr>Tucuman frecuencia delitos</vt:lpstr>
      <vt:lpstr>tasas de robo </vt:lpstr>
      <vt:lpstr>tasa amenaza</vt:lpstr>
      <vt:lpstr>tasa lesiones dolosas</vt:lpstr>
      <vt:lpstr>tasa de violaciones</vt:lpstr>
      <vt:lpstr>tasa de muerte en accvial</vt:lpstr>
      <vt:lpstr>tasa de homicidios dolosos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ralbornoz</dc:creator>
  <cp:lastModifiedBy>Sofia Olguin</cp:lastModifiedBy>
  <cp:lastPrinted>2017-07-05T12:01:47Z</cp:lastPrinted>
  <dcterms:created xsi:type="dcterms:W3CDTF">2016-11-29T13:47:08Z</dcterms:created>
  <dcterms:modified xsi:type="dcterms:W3CDTF">2019-10-09T13:09:50Z</dcterms:modified>
</cp:coreProperties>
</file>