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Backup\Luz\OneDrive\Documentos\Luz\IPSST\PARA EL SEP\PARA EL SEP JUNIO 2022\"/>
    </mc:Choice>
  </mc:AlternateContent>
  <bookViews>
    <workbookView xWindow="0" yWindow="0" windowWidth="20490" windowHeight="7755" tabRatio="781" firstSheet="5" activeTab="14"/>
  </bookViews>
  <sheets>
    <sheet name="12PlanesT" sheetId="4" r:id="rId1"/>
    <sheet name="12PExPlanySex" sheetId="25" r:id="rId2"/>
    <sheet name="P.Tot.J22" sheetId="6" r:id="rId3"/>
    <sheet name="P.Diab" sheetId="7" r:id="rId4"/>
    <sheet name="P.Dis" sheetId="8" r:id="rId5"/>
    <sheet name="Enf.Reu.Aut" sheetId="9" r:id="rId6"/>
    <sheet name="Escl" sheetId="18" r:id="rId7"/>
    <sheet name="Hemo" sheetId="17" r:id="rId8"/>
    <sheet name="HepC" sheetId="16" r:id="rId9"/>
    <sheet name="Inm" sheetId="15" r:id="rId10"/>
    <sheet name="Ins.R" sheetId="14" r:id="rId11"/>
    <sheet name="Onc" sheetId="19" r:id="rId12"/>
    <sheet name="PaCron" sheetId="20" r:id="rId13"/>
    <sheet name="Trans" sheetId="21" r:id="rId14"/>
    <sheet name="Var" sheetId="23" r:id="rId15"/>
  </sheets>
  <calcPr calcId="152511"/>
</workbook>
</file>

<file path=xl/calcChain.xml><?xml version="1.0" encoding="utf-8"?>
<calcChain xmlns="http://schemas.openxmlformats.org/spreadsheetml/2006/main">
  <c r="A3" i="21" l="1"/>
  <c r="B3" i="21"/>
  <c r="D3" i="21" s="1"/>
  <c r="C3" i="21"/>
  <c r="A4" i="21"/>
  <c r="B4" i="21"/>
  <c r="D4" i="21" s="1"/>
  <c r="C4" i="21"/>
  <c r="A5" i="21"/>
  <c r="B5" i="21"/>
  <c r="D5" i="21" s="1"/>
  <c r="C5" i="21"/>
  <c r="A6" i="21"/>
  <c r="B6" i="21"/>
  <c r="D6" i="21" s="1"/>
  <c r="C6" i="21"/>
  <c r="A7" i="21"/>
  <c r="B7" i="21"/>
  <c r="D7" i="21" s="1"/>
  <c r="C7" i="21"/>
  <c r="A8" i="21"/>
  <c r="B8" i="21"/>
  <c r="D8" i="21" s="1"/>
  <c r="C8" i="21"/>
  <c r="A9" i="21"/>
  <c r="B9" i="21"/>
  <c r="D9" i="21" s="1"/>
  <c r="C9" i="21"/>
  <c r="A10" i="21"/>
  <c r="B10" i="21"/>
  <c r="D10" i="21" s="1"/>
  <c r="C10" i="21"/>
  <c r="A11" i="21"/>
  <c r="B11" i="21"/>
  <c r="D11" i="21" s="1"/>
  <c r="C11" i="21"/>
  <c r="A12" i="21"/>
  <c r="B12" i="21"/>
  <c r="D12" i="21" s="1"/>
  <c r="C12" i="21"/>
  <c r="A13" i="21"/>
  <c r="B13" i="21"/>
  <c r="D13" i="21" s="1"/>
  <c r="C13" i="21"/>
  <c r="A14" i="21"/>
  <c r="B14" i="21"/>
  <c r="D14" i="21" s="1"/>
  <c r="C14" i="21"/>
  <c r="A15" i="21"/>
  <c r="B15" i="21"/>
  <c r="D15" i="21" s="1"/>
  <c r="C15" i="21"/>
  <c r="A16" i="21"/>
  <c r="B16" i="21"/>
  <c r="D16" i="21" s="1"/>
  <c r="C16" i="21"/>
  <c r="A17" i="21"/>
  <c r="B17" i="21"/>
  <c r="D17" i="21" s="1"/>
  <c r="C17" i="21"/>
  <c r="A18" i="21"/>
  <c r="B18" i="21"/>
  <c r="D18" i="21" s="1"/>
  <c r="C18" i="21"/>
  <c r="A19" i="21"/>
  <c r="B19" i="21"/>
  <c r="D19" i="21" s="1"/>
  <c r="C19" i="21"/>
  <c r="A20" i="21"/>
  <c r="B20" i="21"/>
  <c r="D20" i="21" s="1"/>
  <c r="C20" i="21"/>
  <c r="A21" i="21"/>
  <c r="B21" i="21"/>
  <c r="D21" i="21" s="1"/>
  <c r="C21" i="21"/>
  <c r="A22" i="21"/>
  <c r="B22" i="21"/>
  <c r="D22" i="21" s="1"/>
  <c r="C22" i="21"/>
  <c r="B23" i="21"/>
  <c r="C23" i="21"/>
  <c r="D23" i="21"/>
  <c r="D16" i="25"/>
  <c r="C16" i="25"/>
  <c r="E15" i="25"/>
  <c r="E14" i="25"/>
  <c r="E13" i="25"/>
  <c r="E12" i="25"/>
  <c r="E11" i="25"/>
  <c r="E10" i="25"/>
  <c r="E9" i="25"/>
  <c r="E8" i="25"/>
  <c r="E7" i="25"/>
  <c r="E6" i="25"/>
  <c r="E5" i="25"/>
  <c r="E4" i="25"/>
  <c r="E16" i="25" l="1"/>
  <c r="A3" i="23"/>
  <c r="B3" i="23"/>
  <c r="C3" i="23"/>
  <c r="D3" i="23"/>
  <c r="A4" i="23"/>
  <c r="B4" i="23"/>
  <c r="C4" i="23"/>
  <c r="A5" i="23"/>
  <c r="B5" i="23"/>
  <c r="C5" i="23"/>
  <c r="A6" i="23"/>
  <c r="B6" i="23"/>
  <c r="C6" i="23"/>
  <c r="D6" i="23"/>
  <c r="A7" i="23"/>
  <c r="B7" i="23"/>
  <c r="C7" i="23"/>
  <c r="D7" i="23"/>
  <c r="A8" i="23"/>
  <c r="B8" i="23"/>
  <c r="C8" i="23"/>
  <c r="A9" i="23"/>
  <c r="B9" i="23"/>
  <c r="C9" i="23"/>
  <c r="A10" i="23"/>
  <c r="B10" i="23"/>
  <c r="C10" i="23"/>
  <c r="D10" i="23"/>
  <c r="A11" i="23"/>
  <c r="B11" i="23"/>
  <c r="C11" i="23"/>
  <c r="D11" i="23"/>
  <c r="A12" i="23"/>
  <c r="B12" i="23"/>
  <c r="C12" i="23"/>
  <c r="A13" i="23"/>
  <c r="B13" i="23"/>
  <c r="C13" i="23"/>
  <c r="A14" i="23"/>
  <c r="B14" i="23"/>
  <c r="C14" i="23"/>
  <c r="D14" i="23"/>
  <c r="A15" i="23"/>
  <c r="B15" i="23"/>
  <c r="C15" i="23"/>
  <c r="D15" i="23"/>
  <c r="A16" i="23"/>
  <c r="B16" i="23"/>
  <c r="D16" i="23" s="1"/>
  <c r="C16" i="23"/>
  <c r="A17" i="23"/>
  <c r="B17" i="23"/>
  <c r="C17" i="23"/>
  <c r="A18" i="23"/>
  <c r="B18" i="23"/>
  <c r="C18" i="23"/>
  <c r="D18" i="23"/>
  <c r="A19" i="23"/>
  <c r="B19" i="23"/>
  <c r="C19" i="23"/>
  <c r="D19" i="23"/>
  <c r="A20" i="23"/>
  <c r="B20" i="23"/>
  <c r="C20" i="23"/>
  <c r="A21" i="23"/>
  <c r="B21" i="23"/>
  <c r="C21" i="23"/>
  <c r="A22" i="23"/>
  <c r="B22" i="23"/>
  <c r="C22" i="23"/>
  <c r="D22" i="23"/>
  <c r="B23" i="23"/>
  <c r="C23" i="23"/>
  <c r="D23" i="23"/>
  <c r="I23" i="23" s="1"/>
  <c r="I16" i="23" l="1"/>
  <c r="H20" i="23"/>
  <c r="M20" i="23" s="1"/>
  <c r="I10" i="23"/>
  <c r="H4" i="23"/>
  <c r="M4" i="23" s="1"/>
  <c r="D20" i="23"/>
  <c r="I20" i="23" s="1"/>
  <c r="H19" i="23"/>
  <c r="M19" i="23" s="1"/>
  <c r="G18" i="23"/>
  <c r="L18" i="23" s="1"/>
  <c r="G15" i="23"/>
  <c r="L15" i="23" s="1"/>
  <c r="H13" i="23"/>
  <c r="M13" i="23" s="1"/>
  <c r="H10" i="23"/>
  <c r="M10" i="23" s="1"/>
  <c r="I7" i="23"/>
  <c r="D5" i="23"/>
  <c r="I5" i="23" s="1"/>
  <c r="G5" i="23"/>
  <c r="L5" i="23" s="1"/>
  <c r="D4" i="23"/>
  <c r="I4" i="23" s="1"/>
  <c r="I22" i="23"/>
  <c r="G19" i="23"/>
  <c r="L19" i="23" s="1"/>
  <c r="I18" i="23"/>
  <c r="H17" i="23"/>
  <c r="M17" i="23" s="1"/>
  <c r="H14" i="23"/>
  <c r="M14" i="23" s="1"/>
  <c r="H12" i="23"/>
  <c r="M12" i="23" s="1"/>
  <c r="I11" i="23"/>
  <c r="D9" i="23"/>
  <c r="I9" i="23" s="1"/>
  <c r="G9" i="23"/>
  <c r="L9" i="23" s="1"/>
  <c r="D8" i="23"/>
  <c r="I8" i="23" s="1"/>
  <c r="H7" i="23"/>
  <c r="M7" i="23" s="1"/>
  <c r="G6" i="23"/>
  <c r="L6" i="23" s="1"/>
  <c r="G3" i="23"/>
  <c r="L3" i="23" s="1"/>
  <c r="I19" i="23"/>
  <c r="D17" i="23"/>
  <c r="I17" i="23" s="1"/>
  <c r="G17" i="23"/>
  <c r="L17" i="23" s="1"/>
  <c r="H15" i="23"/>
  <c r="M15" i="23" s="1"/>
  <c r="G14" i="23"/>
  <c r="L14" i="23" s="1"/>
  <c r="G11" i="23"/>
  <c r="L11" i="23" s="1"/>
  <c r="H9" i="23"/>
  <c r="M9" i="23" s="1"/>
  <c r="H6" i="23"/>
  <c r="M6" i="23" s="1"/>
  <c r="I3" i="23"/>
  <c r="H23" i="23"/>
  <c r="M23" i="23" s="1"/>
  <c r="G22" i="23"/>
  <c r="L22" i="23" s="1"/>
  <c r="D21" i="23"/>
  <c r="I21" i="23" s="1"/>
  <c r="G21" i="23"/>
  <c r="L21" i="23" s="1"/>
  <c r="I14" i="23"/>
  <c r="H8" i="23"/>
  <c r="M8" i="23" s="1"/>
  <c r="H3" i="23"/>
  <c r="M3" i="23" s="1"/>
  <c r="G23" i="23"/>
  <c r="L23" i="23" s="1"/>
  <c r="H22" i="23"/>
  <c r="M22" i="23" s="1"/>
  <c r="H21" i="23"/>
  <c r="M21" i="23" s="1"/>
  <c r="H18" i="23"/>
  <c r="M18" i="23" s="1"/>
  <c r="H16" i="23"/>
  <c r="M16" i="23" s="1"/>
  <c r="I15" i="23"/>
  <c r="D13" i="23"/>
  <c r="I13" i="23" s="1"/>
  <c r="G13" i="23"/>
  <c r="L13" i="23" s="1"/>
  <c r="D12" i="23"/>
  <c r="I12" i="23" s="1"/>
  <c r="H11" i="23"/>
  <c r="M11" i="23" s="1"/>
  <c r="G10" i="23"/>
  <c r="L10" i="23" s="1"/>
  <c r="G7" i="23"/>
  <c r="L7" i="23" s="1"/>
  <c r="I6" i="23"/>
  <c r="H5" i="23"/>
  <c r="M5" i="23" s="1"/>
  <c r="G20" i="23"/>
  <c r="L20" i="23" s="1"/>
  <c r="G16" i="23"/>
  <c r="L16" i="23" s="1"/>
  <c r="G12" i="23"/>
  <c r="L12" i="23" s="1"/>
  <c r="G8" i="23"/>
  <c r="L8" i="23" s="1"/>
  <c r="G4" i="23"/>
  <c r="L4" i="23" s="1"/>
  <c r="G3" i="21"/>
  <c r="L3" i="21" s="1"/>
  <c r="C23" i="20"/>
  <c r="B23" i="20"/>
  <c r="C22" i="20"/>
  <c r="B22" i="20"/>
  <c r="A22" i="20"/>
  <c r="C21" i="20"/>
  <c r="B21" i="20"/>
  <c r="A21" i="20"/>
  <c r="D20" i="20"/>
  <c r="C20" i="20"/>
  <c r="B20" i="20"/>
  <c r="A20" i="20"/>
  <c r="D19" i="20"/>
  <c r="C19" i="20"/>
  <c r="B19" i="20"/>
  <c r="A19" i="20"/>
  <c r="C18" i="20"/>
  <c r="B18" i="20"/>
  <c r="A18" i="20"/>
  <c r="C17" i="20"/>
  <c r="B17" i="20"/>
  <c r="A17" i="20"/>
  <c r="D16" i="20"/>
  <c r="C16" i="20"/>
  <c r="B16" i="20"/>
  <c r="A16" i="20"/>
  <c r="D15" i="20"/>
  <c r="C15" i="20"/>
  <c r="B15" i="20"/>
  <c r="A15" i="20"/>
  <c r="C14" i="20"/>
  <c r="B14" i="20"/>
  <c r="A14" i="20"/>
  <c r="C13" i="20"/>
  <c r="B13" i="20"/>
  <c r="A13" i="20"/>
  <c r="D12" i="20"/>
  <c r="C12" i="20"/>
  <c r="B12" i="20"/>
  <c r="A12" i="20"/>
  <c r="D11" i="20"/>
  <c r="C11" i="20"/>
  <c r="B11" i="20"/>
  <c r="A11" i="20"/>
  <c r="C10" i="20"/>
  <c r="B10" i="20"/>
  <c r="A10" i="20"/>
  <c r="C9" i="20"/>
  <c r="B9" i="20"/>
  <c r="A9" i="20"/>
  <c r="D8" i="20"/>
  <c r="C8" i="20"/>
  <c r="B8" i="20"/>
  <c r="A8" i="20"/>
  <c r="D7" i="20"/>
  <c r="C7" i="20"/>
  <c r="B7" i="20"/>
  <c r="A7" i="20"/>
  <c r="C6" i="20"/>
  <c r="B6" i="20"/>
  <c r="A6" i="20"/>
  <c r="C5" i="20"/>
  <c r="B5" i="20"/>
  <c r="A5" i="20"/>
  <c r="D4" i="20"/>
  <c r="C4" i="20"/>
  <c r="B4" i="20"/>
  <c r="A4" i="20"/>
  <c r="G3" i="20"/>
  <c r="L3" i="20" s="1"/>
  <c r="D3" i="20"/>
  <c r="C3" i="20"/>
  <c r="B3" i="20"/>
  <c r="A3" i="20"/>
  <c r="C23" i="19"/>
  <c r="B23" i="19"/>
  <c r="C22" i="19"/>
  <c r="B22" i="19"/>
  <c r="A22" i="19"/>
  <c r="C21" i="19"/>
  <c r="B21" i="19"/>
  <c r="A21" i="19"/>
  <c r="D20" i="19"/>
  <c r="C20" i="19"/>
  <c r="B20" i="19"/>
  <c r="A20" i="19"/>
  <c r="C19" i="19"/>
  <c r="B19" i="19"/>
  <c r="D19" i="19" s="1"/>
  <c r="A19" i="19"/>
  <c r="C18" i="19"/>
  <c r="B18" i="19"/>
  <c r="A18" i="19"/>
  <c r="C17" i="19"/>
  <c r="B17" i="19"/>
  <c r="A17" i="19"/>
  <c r="D16" i="19"/>
  <c r="C16" i="19"/>
  <c r="B16" i="19"/>
  <c r="A16" i="19"/>
  <c r="C15" i="19"/>
  <c r="B15" i="19"/>
  <c r="D15" i="19" s="1"/>
  <c r="A15" i="19"/>
  <c r="C14" i="19"/>
  <c r="B14" i="19"/>
  <c r="A14" i="19"/>
  <c r="C13" i="19"/>
  <c r="B13" i="19"/>
  <c r="A13" i="19"/>
  <c r="D12" i="19"/>
  <c r="C12" i="19"/>
  <c r="B12" i="19"/>
  <c r="A12" i="19"/>
  <c r="C11" i="19"/>
  <c r="B11" i="19"/>
  <c r="D11" i="19" s="1"/>
  <c r="A11" i="19"/>
  <c r="C10" i="19"/>
  <c r="B10" i="19"/>
  <c r="A10" i="19"/>
  <c r="C9" i="19"/>
  <c r="B9" i="19"/>
  <c r="A9" i="19"/>
  <c r="D8" i="19"/>
  <c r="C8" i="19"/>
  <c r="B8" i="19"/>
  <c r="A8" i="19"/>
  <c r="C7" i="19"/>
  <c r="B7" i="19"/>
  <c r="D7" i="19" s="1"/>
  <c r="A7" i="19"/>
  <c r="C6" i="19"/>
  <c r="B6" i="19"/>
  <c r="A6" i="19"/>
  <c r="C5" i="19"/>
  <c r="B5" i="19"/>
  <c r="A5" i="19"/>
  <c r="D4" i="19"/>
  <c r="C4" i="19"/>
  <c r="B4" i="19"/>
  <c r="A4" i="19"/>
  <c r="G3" i="19"/>
  <c r="L3" i="19" s="1"/>
  <c r="C3" i="19"/>
  <c r="B3" i="19"/>
  <c r="D3" i="19" s="1"/>
  <c r="A3" i="19"/>
  <c r="C23" i="18"/>
  <c r="B23" i="18"/>
  <c r="C22" i="18"/>
  <c r="B22" i="18"/>
  <c r="A22" i="18"/>
  <c r="C21" i="18"/>
  <c r="B21" i="18"/>
  <c r="A21" i="18"/>
  <c r="D20" i="18"/>
  <c r="C20" i="18"/>
  <c r="B20" i="18"/>
  <c r="A20" i="18"/>
  <c r="C19" i="18"/>
  <c r="B19" i="18"/>
  <c r="D19" i="18" s="1"/>
  <c r="A19" i="18"/>
  <c r="C18" i="18"/>
  <c r="B18" i="18"/>
  <c r="A18" i="18"/>
  <c r="C17" i="18"/>
  <c r="B17" i="18"/>
  <c r="A17" i="18"/>
  <c r="D16" i="18"/>
  <c r="C16" i="18"/>
  <c r="B16" i="18"/>
  <c r="A16" i="18"/>
  <c r="C15" i="18"/>
  <c r="B15" i="18"/>
  <c r="D15" i="18" s="1"/>
  <c r="A15" i="18"/>
  <c r="C14" i="18"/>
  <c r="B14" i="18"/>
  <c r="A14" i="18"/>
  <c r="C13" i="18"/>
  <c r="B13" i="18"/>
  <c r="A13" i="18"/>
  <c r="D12" i="18"/>
  <c r="C12" i="18"/>
  <c r="B12" i="18"/>
  <c r="A12" i="18"/>
  <c r="C11" i="18"/>
  <c r="B11" i="18"/>
  <c r="D11" i="18" s="1"/>
  <c r="A11" i="18"/>
  <c r="C10" i="18"/>
  <c r="B10" i="18"/>
  <c r="A10" i="18"/>
  <c r="C9" i="18"/>
  <c r="B9" i="18"/>
  <c r="A9" i="18"/>
  <c r="D8" i="18"/>
  <c r="C8" i="18"/>
  <c r="B8" i="18"/>
  <c r="A8" i="18"/>
  <c r="C7" i="18"/>
  <c r="B7" i="18"/>
  <c r="D7" i="18" s="1"/>
  <c r="A7" i="18"/>
  <c r="C6" i="18"/>
  <c r="B6" i="18"/>
  <c r="A6" i="18"/>
  <c r="C5" i="18"/>
  <c r="B5" i="18"/>
  <c r="A5" i="18"/>
  <c r="D4" i="18"/>
  <c r="C4" i="18"/>
  <c r="B4" i="18"/>
  <c r="A4" i="18"/>
  <c r="G3" i="18"/>
  <c r="L3" i="18" s="1"/>
  <c r="C3" i="18"/>
  <c r="B3" i="18"/>
  <c r="D3" i="18" s="1"/>
  <c r="A3" i="18"/>
  <c r="C23" i="17"/>
  <c r="B23" i="17"/>
  <c r="C22" i="17"/>
  <c r="B22" i="17"/>
  <c r="A22" i="17"/>
  <c r="C21" i="17"/>
  <c r="B21" i="17"/>
  <c r="A21" i="17"/>
  <c r="D20" i="17"/>
  <c r="C20" i="17"/>
  <c r="B20" i="17"/>
  <c r="A20" i="17"/>
  <c r="D19" i="17"/>
  <c r="C19" i="17"/>
  <c r="B19" i="17"/>
  <c r="A19" i="17"/>
  <c r="C18" i="17"/>
  <c r="B18" i="17"/>
  <c r="A18" i="17"/>
  <c r="C17" i="17"/>
  <c r="B17" i="17"/>
  <c r="A17" i="17"/>
  <c r="D16" i="17"/>
  <c r="C16" i="17"/>
  <c r="B16" i="17"/>
  <c r="A16" i="17"/>
  <c r="D15" i="17"/>
  <c r="C15" i="17"/>
  <c r="B15" i="17"/>
  <c r="A15" i="17"/>
  <c r="C14" i="17"/>
  <c r="B14" i="17"/>
  <c r="A14" i="17"/>
  <c r="C13" i="17"/>
  <c r="B13" i="17"/>
  <c r="A13" i="17"/>
  <c r="D12" i="17"/>
  <c r="C12" i="17"/>
  <c r="B12" i="17"/>
  <c r="A12" i="17"/>
  <c r="D11" i="17"/>
  <c r="C11" i="17"/>
  <c r="B11" i="17"/>
  <c r="A11" i="17"/>
  <c r="C10" i="17"/>
  <c r="B10" i="17"/>
  <c r="A10" i="17"/>
  <c r="C9" i="17"/>
  <c r="B9" i="17"/>
  <c r="A9" i="17"/>
  <c r="D8" i="17"/>
  <c r="C8" i="17"/>
  <c r="B8" i="17"/>
  <c r="A8" i="17"/>
  <c r="D7" i="17"/>
  <c r="C7" i="17"/>
  <c r="B7" i="17"/>
  <c r="A7" i="17"/>
  <c r="C6" i="17"/>
  <c r="B6" i="17"/>
  <c r="A6" i="17"/>
  <c r="C5" i="17"/>
  <c r="B5" i="17"/>
  <c r="A5" i="17"/>
  <c r="D4" i="17"/>
  <c r="C4" i="17"/>
  <c r="B4" i="17"/>
  <c r="A4" i="17"/>
  <c r="G3" i="17"/>
  <c r="L3" i="17" s="1"/>
  <c r="D3" i="17"/>
  <c r="C3" i="17"/>
  <c r="B3" i="17"/>
  <c r="A3" i="17"/>
  <c r="C23" i="16"/>
  <c r="B23" i="16"/>
  <c r="C22" i="16"/>
  <c r="B22" i="16"/>
  <c r="A22" i="16"/>
  <c r="C21" i="16"/>
  <c r="B21" i="16"/>
  <c r="A21" i="16"/>
  <c r="D20" i="16"/>
  <c r="C20" i="16"/>
  <c r="B20" i="16"/>
  <c r="A20" i="16"/>
  <c r="C19" i="16"/>
  <c r="B19" i="16"/>
  <c r="D19" i="16" s="1"/>
  <c r="A19" i="16"/>
  <c r="C18" i="16"/>
  <c r="B18" i="16"/>
  <c r="A18" i="16"/>
  <c r="C17" i="16"/>
  <c r="B17" i="16"/>
  <c r="A17" i="16"/>
  <c r="D16" i="16"/>
  <c r="C16" i="16"/>
  <c r="B16" i="16"/>
  <c r="A16" i="16"/>
  <c r="C15" i="16"/>
  <c r="B15" i="16"/>
  <c r="D15" i="16" s="1"/>
  <c r="A15" i="16"/>
  <c r="C14" i="16"/>
  <c r="B14" i="16"/>
  <c r="A14" i="16"/>
  <c r="C13" i="16"/>
  <c r="B13" i="16"/>
  <c r="A13" i="16"/>
  <c r="D12" i="16"/>
  <c r="C12" i="16"/>
  <c r="B12" i="16"/>
  <c r="A12" i="16"/>
  <c r="C11" i="16"/>
  <c r="B11" i="16"/>
  <c r="D11" i="16" s="1"/>
  <c r="A11" i="16"/>
  <c r="C10" i="16"/>
  <c r="B10" i="16"/>
  <c r="A10" i="16"/>
  <c r="C9" i="16"/>
  <c r="B9" i="16"/>
  <c r="A9" i="16"/>
  <c r="D8" i="16"/>
  <c r="C8" i="16"/>
  <c r="B8" i="16"/>
  <c r="A8" i="16"/>
  <c r="C7" i="16"/>
  <c r="B7" i="16"/>
  <c r="D7" i="16" s="1"/>
  <c r="A7" i="16"/>
  <c r="C6" i="16"/>
  <c r="B6" i="16"/>
  <c r="A6" i="16"/>
  <c r="C5" i="16"/>
  <c r="B5" i="16"/>
  <c r="A5" i="16"/>
  <c r="D4" i="16"/>
  <c r="C4" i="16"/>
  <c r="B4" i="16"/>
  <c r="A4" i="16"/>
  <c r="C3" i="16"/>
  <c r="B3" i="16"/>
  <c r="D3" i="16" s="1"/>
  <c r="A3" i="16"/>
  <c r="C23" i="15"/>
  <c r="B23" i="15"/>
  <c r="C22" i="15"/>
  <c r="B22" i="15"/>
  <c r="A22" i="15"/>
  <c r="C21" i="15"/>
  <c r="B21" i="15"/>
  <c r="A21" i="15"/>
  <c r="D20" i="15"/>
  <c r="C20" i="15"/>
  <c r="B20" i="15"/>
  <c r="A20" i="15"/>
  <c r="C19" i="15"/>
  <c r="B19" i="15"/>
  <c r="D19" i="15" s="1"/>
  <c r="A19" i="15"/>
  <c r="C18" i="15"/>
  <c r="B18" i="15"/>
  <c r="A18" i="15"/>
  <c r="C17" i="15"/>
  <c r="B17" i="15"/>
  <c r="A17" i="15"/>
  <c r="D16" i="15"/>
  <c r="C16" i="15"/>
  <c r="B16" i="15"/>
  <c r="A16" i="15"/>
  <c r="C15" i="15"/>
  <c r="B15" i="15"/>
  <c r="D15" i="15" s="1"/>
  <c r="A15" i="15"/>
  <c r="C14" i="15"/>
  <c r="B14" i="15"/>
  <c r="A14" i="15"/>
  <c r="C13" i="15"/>
  <c r="B13" i="15"/>
  <c r="A13" i="15"/>
  <c r="D12" i="15"/>
  <c r="C12" i="15"/>
  <c r="B12" i="15"/>
  <c r="A12" i="15"/>
  <c r="C11" i="15"/>
  <c r="B11" i="15"/>
  <c r="D11" i="15" s="1"/>
  <c r="A11" i="15"/>
  <c r="C10" i="15"/>
  <c r="B10" i="15"/>
  <c r="A10" i="15"/>
  <c r="C9" i="15"/>
  <c r="B9" i="15"/>
  <c r="A9" i="15"/>
  <c r="D8" i="15"/>
  <c r="C8" i="15"/>
  <c r="B8" i="15"/>
  <c r="A8" i="15"/>
  <c r="C7" i="15"/>
  <c r="B7" i="15"/>
  <c r="D7" i="15" s="1"/>
  <c r="A7" i="15"/>
  <c r="C6" i="15"/>
  <c r="B6" i="15"/>
  <c r="A6" i="15"/>
  <c r="C5" i="15"/>
  <c r="B5" i="15"/>
  <c r="D5" i="15" s="1"/>
  <c r="A5" i="15"/>
  <c r="D4" i="15"/>
  <c r="C4" i="15"/>
  <c r="B4" i="15"/>
  <c r="A4" i="15"/>
  <c r="C3" i="15"/>
  <c r="B3" i="15"/>
  <c r="D3" i="15" s="1"/>
  <c r="A3" i="15"/>
  <c r="C23" i="14"/>
  <c r="B23" i="14"/>
  <c r="C22" i="14"/>
  <c r="B22" i="14"/>
  <c r="A22" i="14"/>
  <c r="C21" i="14"/>
  <c r="B21" i="14"/>
  <c r="A21" i="14"/>
  <c r="D20" i="14"/>
  <c r="C20" i="14"/>
  <c r="B20" i="14"/>
  <c r="A20" i="14"/>
  <c r="C19" i="14"/>
  <c r="B19" i="14"/>
  <c r="D19" i="14" s="1"/>
  <c r="A19" i="14"/>
  <c r="C18" i="14"/>
  <c r="B18" i="14"/>
  <c r="A18" i="14"/>
  <c r="C17" i="14"/>
  <c r="B17" i="14"/>
  <c r="A17" i="14"/>
  <c r="D16" i="14"/>
  <c r="C16" i="14"/>
  <c r="B16" i="14"/>
  <c r="A16" i="14"/>
  <c r="C15" i="14"/>
  <c r="B15" i="14"/>
  <c r="D15" i="14" s="1"/>
  <c r="A15" i="14"/>
  <c r="C14" i="14"/>
  <c r="B14" i="14"/>
  <c r="A14" i="14"/>
  <c r="C13" i="14"/>
  <c r="B13" i="14"/>
  <c r="A13" i="14"/>
  <c r="D12" i="14"/>
  <c r="C12" i="14"/>
  <c r="B12" i="14"/>
  <c r="A12" i="14"/>
  <c r="C11" i="14"/>
  <c r="B11" i="14"/>
  <c r="D11" i="14" s="1"/>
  <c r="A11" i="14"/>
  <c r="C10" i="14"/>
  <c r="B10" i="14"/>
  <c r="A10" i="14"/>
  <c r="C9" i="14"/>
  <c r="B9" i="14"/>
  <c r="A9" i="14"/>
  <c r="D8" i="14"/>
  <c r="C8" i="14"/>
  <c r="B8" i="14"/>
  <c r="A8" i="14"/>
  <c r="C7" i="14"/>
  <c r="B7" i="14"/>
  <c r="D7" i="14" s="1"/>
  <c r="A7" i="14"/>
  <c r="C6" i="14"/>
  <c r="B6" i="14"/>
  <c r="A6" i="14"/>
  <c r="C5" i="14"/>
  <c r="B5" i="14"/>
  <c r="A5" i="14"/>
  <c r="D4" i="14"/>
  <c r="C4" i="14"/>
  <c r="B4" i="14"/>
  <c r="A4" i="14"/>
  <c r="C3" i="14"/>
  <c r="B3" i="14"/>
  <c r="D3" i="14" s="1"/>
  <c r="A3" i="14"/>
  <c r="G14" i="21" l="1"/>
  <c r="L14" i="21" s="1"/>
  <c r="D5" i="20"/>
  <c r="D9" i="20"/>
  <c r="D13" i="20"/>
  <c r="D17" i="20"/>
  <c r="D21" i="20"/>
  <c r="D6" i="20"/>
  <c r="D10" i="20"/>
  <c r="D14" i="20"/>
  <c r="D18" i="20"/>
  <c r="D22" i="20"/>
  <c r="D23" i="20"/>
  <c r="G14" i="20" s="1"/>
  <c r="L14" i="20" s="1"/>
  <c r="D5" i="19"/>
  <c r="D6" i="19"/>
  <c r="D22" i="19"/>
  <c r="D23" i="19"/>
  <c r="I8" i="19" s="1"/>
  <c r="D9" i="19"/>
  <c r="D13" i="19"/>
  <c r="D17" i="19"/>
  <c r="D21" i="19"/>
  <c r="D10" i="19"/>
  <c r="D14" i="19"/>
  <c r="D18" i="19"/>
  <c r="D5" i="18"/>
  <c r="D9" i="18"/>
  <c r="D13" i="18"/>
  <c r="D17" i="18"/>
  <c r="D21" i="18"/>
  <c r="D6" i="18"/>
  <c r="D10" i="18"/>
  <c r="D14" i="18"/>
  <c r="D18" i="18"/>
  <c r="D22" i="18"/>
  <c r="D23" i="18"/>
  <c r="I12" i="18" s="1"/>
  <c r="D5" i="17"/>
  <c r="D9" i="17"/>
  <c r="D13" i="17"/>
  <c r="D17" i="17"/>
  <c r="D21" i="17"/>
  <c r="D6" i="17"/>
  <c r="D10" i="17"/>
  <c r="D14" i="17"/>
  <c r="D18" i="17"/>
  <c r="D22" i="17"/>
  <c r="D23" i="17"/>
  <c r="H9" i="17" s="1"/>
  <c r="M9" i="17" s="1"/>
  <c r="D5" i="16"/>
  <c r="D9" i="16"/>
  <c r="D13" i="16"/>
  <c r="D17" i="16"/>
  <c r="D21" i="16"/>
  <c r="D6" i="16"/>
  <c r="D10" i="16"/>
  <c r="D14" i="16"/>
  <c r="D18" i="16"/>
  <c r="D22" i="16"/>
  <c r="D23" i="16"/>
  <c r="H12" i="16" s="1"/>
  <c r="M12" i="16" s="1"/>
  <c r="D9" i="15"/>
  <c r="D13" i="15"/>
  <c r="D17" i="15"/>
  <c r="D21" i="15"/>
  <c r="D6" i="15"/>
  <c r="D10" i="15"/>
  <c r="D14" i="15"/>
  <c r="D18" i="15"/>
  <c r="D22" i="15"/>
  <c r="D23" i="15"/>
  <c r="H13" i="15" s="1"/>
  <c r="M13" i="15" s="1"/>
  <c r="D13" i="14"/>
  <c r="D6" i="14"/>
  <c r="D10" i="14"/>
  <c r="D14" i="14"/>
  <c r="D18" i="14"/>
  <c r="D22" i="14"/>
  <c r="D23" i="14"/>
  <c r="D5" i="14"/>
  <c r="D9" i="14"/>
  <c r="D17" i="14"/>
  <c r="D21" i="14"/>
  <c r="I10" i="20" l="1"/>
  <c r="I7" i="19"/>
  <c r="G22" i="19"/>
  <c r="L22" i="19" s="1"/>
  <c r="I18" i="19"/>
  <c r="I17" i="19"/>
  <c r="I22" i="19"/>
  <c r="I6" i="19"/>
  <c r="I19" i="19"/>
  <c r="I15" i="19"/>
  <c r="H13" i="19"/>
  <c r="M13" i="19" s="1"/>
  <c r="I21" i="19"/>
  <c r="H21" i="19"/>
  <c r="M21" i="19" s="1"/>
  <c r="I14" i="19"/>
  <c r="I13" i="19"/>
  <c r="I20" i="19"/>
  <c r="G6" i="19"/>
  <c r="L6" i="19" s="1"/>
  <c r="G14" i="19"/>
  <c r="L14" i="19" s="1"/>
  <c r="I12" i="19"/>
  <c r="H5" i="19"/>
  <c r="M5" i="19" s="1"/>
  <c r="I10" i="19"/>
  <c r="I9" i="19"/>
  <c r="G18" i="19"/>
  <c r="L18" i="19" s="1"/>
  <c r="G23" i="19"/>
  <c r="L23" i="19" s="1"/>
  <c r="I5" i="19"/>
  <c r="G10" i="19"/>
  <c r="L10" i="19" s="1"/>
  <c r="I21" i="14"/>
  <c r="I10" i="14"/>
  <c r="G9" i="18"/>
  <c r="L9" i="18" s="1"/>
  <c r="H9" i="18"/>
  <c r="M9" i="18" s="1"/>
  <c r="G22" i="18"/>
  <c r="L22" i="18" s="1"/>
  <c r="H12" i="18"/>
  <c r="M12" i="18" s="1"/>
  <c r="G20" i="18"/>
  <c r="L20" i="18" s="1"/>
  <c r="I14" i="18"/>
  <c r="I17" i="18"/>
  <c r="I20" i="18"/>
  <c r="I3" i="18"/>
  <c r="H20" i="18"/>
  <c r="M20" i="18" s="1"/>
  <c r="I10" i="21"/>
  <c r="I11" i="21"/>
  <c r="H12" i="21"/>
  <c r="M12" i="21" s="1"/>
  <c r="H9" i="21"/>
  <c r="M9" i="21" s="1"/>
  <c r="I16" i="21"/>
  <c r="I22" i="21"/>
  <c r="I6" i="21"/>
  <c r="I9" i="21"/>
  <c r="G17" i="21"/>
  <c r="L17" i="21" s="1"/>
  <c r="G9" i="21"/>
  <c r="L9" i="21" s="1"/>
  <c r="H8" i="21"/>
  <c r="M8" i="21" s="1"/>
  <c r="H19" i="21"/>
  <c r="M19" i="21" s="1"/>
  <c r="H11" i="21"/>
  <c r="M11" i="21" s="1"/>
  <c r="I3" i="21"/>
  <c r="G6" i="21"/>
  <c r="L6" i="21" s="1"/>
  <c r="I15" i="21"/>
  <c r="I7" i="21"/>
  <c r="G22" i="21"/>
  <c r="L22" i="21" s="1"/>
  <c r="I13" i="21"/>
  <c r="H16" i="21"/>
  <c r="M16" i="21" s="1"/>
  <c r="H4" i="21"/>
  <c r="M4" i="21" s="1"/>
  <c r="I8" i="21"/>
  <c r="I18" i="21"/>
  <c r="I21" i="21"/>
  <c r="I5" i="21"/>
  <c r="G16" i="21"/>
  <c r="L16" i="21" s="1"/>
  <c r="G8" i="21"/>
  <c r="L8" i="21" s="1"/>
  <c r="G23" i="21"/>
  <c r="L23" i="21" s="1"/>
  <c r="G18" i="21"/>
  <c r="L18" i="21" s="1"/>
  <c r="G10" i="21"/>
  <c r="L10" i="21" s="1"/>
  <c r="H17" i="21"/>
  <c r="M17" i="21" s="1"/>
  <c r="G21" i="21"/>
  <c r="L21" i="21" s="1"/>
  <c r="G13" i="21"/>
  <c r="L13" i="21" s="1"/>
  <c r="G5" i="21"/>
  <c r="L5" i="21" s="1"/>
  <c r="H22" i="21"/>
  <c r="M22" i="21" s="1"/>
  <c r="G11" i="21"/>
  <c r="L11" i="21" s="1"/>
  <c r="H10" i="21"/>
  <c r="M10" i="21" s="1"/>
  <c r="G19" i="21"/>
  <c r="L19" i="21" s="1"/>
  <c r="G15" i="21"/>
  <c r="L15" i="21" s="1"/>
  <c r="H14" i="21"/>
  <c r="M14" i="21" s="1"/>
  <c r="I23" i="21"/>
  <c r="H23" i="21"/>
  <c r="M23" i="21" s="1"/>
  <c r="H18" i="21"/>
  <c r="M18" i="21" s="1"/>
  <c r="G7" i="21"/>
  <c r="L7" i="21" s="1"/>
  <c r="H6" i="21"/>
  <c r="M6" i="21" s="1"/>
  <c r="I19" i="21"/>
  <c r="H20" i="21"/>
  <c r="M20" i="21" s="1"/>
  <c r="H3" i="21"/>
  <c r="M3" i="21" s="1"/>
  <c r="I14" i="21"/>
  <c r="I17" i="21"/>
  <c r="I20" i="21"/>
  <c r="I12" i="21"/>
  <c r="I4" i="21"/>
  <c r="H21" i="21"/>
  <c r="M21" i="21" s="1"/>
  <c r="H13" i="21"/>
  <c r="M13" i="21" s="1"/>
  <c r="H5" i="21"/>
  <c r="M5" i="21" s="1"/>
  <c r="H15" i="21"/>
  <c r="M15" i="21" s="1"/>
  <c r="G20" i="21"/>
  <c r="L20" i="21" s="1"/>
  <c r="G12" i="21"/>
  <c r="L12" i="21" s="1"/>
  <c r="G4" i="21"/>
  <c r="L4" i="21" s="1"/>
  <c r="H7" i="21"/>
  <c r="M7" i="21" s="1"/>
  <c r="I13" i="20"/>
  <c r="I11" i="20"/>
  <c r="G10" i="20"/>
  <c r="L10" i="20" s="1"/>
  <c r="G21" i="20"/>
  <c r="L21" i="20" s="1"/>
  <c r="H16" i="20"/>
  <c r="M16" i="20" s="1"/>
  <c r="I22" i="20"/>
  <c r="I6" i="20"/>
  <c r="I9" i="20"/>
  <c r="G17" i="20"/>
  <c r="L17" i="20" s="1"/>
  <c r="G9" i="20"/>
  <c r="L9" i="20" s="1"/>
  <c r="H21" i="20"/>
  <c r="M21" i="20" s="1"/>
  <c r="H13" i="20"/>
  <c r="M13" i="20" s="1"/>
  <c r="H5" i="20"/>
  <c r="M5" i="20" s="1"/>
  <c r="H15" i="20"/>
  <c r="M15" i="20" s="1"/>
  <c r="G20" i="20"/>
  <c r="L20" i="20" s="1"/>
  <c r="G12" i="20"/>
  <c r="L12" i="20" s="1"/>
  <c r="G4" i="20"/>
  <c r="L4" i="20" s="1"/>
  <c r="H22" i="20"/>
  <c r="M22" i="20" s="1"/>
  <c r="G15" i="20"/>
  <c r="L15" i="20" s="1"/>
  <c r="H14" i="20"/>
  <c r="M14" i="20" s="1"/>
  <c r="H10" i="20"/>
  <c r="M10" i="20" s="1"/>
  <c r="G19" i="20"/>
  <c r="L19" i="20" s="1"/>
  <c r="H18" i="20"/>
  <c r="M18" i="20" s="1"/>
  <c r="G11" i="20"/>
  <c r="L11" i="20" s="1"/>
  <c r="G7" i="20"/>
  <c r="L7" i="20" s="1"/>
  <c r="H6" i="20"/>
  <c r="M6" i="20" s="1"/>
  <c r="I23" i="20"/>
  <c r="H23" i="20"/>
  <c r="M23" i="20" s="1"/>
  <c r="I19" i="20"/>
  <c r="G18" i="20"/>
  <c r="L18" i="20" s="1"/>
  <c r="H17" i="20"/>
  <c r="M17" i="20" s="1"/>
  <c r="G5" i="20"/>
  <c r="L5" i="20" s="1"/>
  <c r="I18" i="20"/>
  <c r="I21" i="20"/>
  <c r="I5" i="20"/>
  <c r="G16" i="20"/>
  <c r="L16" i="20" s="1"/>
  <c r="G8" i="20"/>
  <c r="L8" i="20" s="1"/>
  <c r="H20" i="20"/>
  <c r="M20" i="20" s="1"/>
  <c r="H12" i="20"/>
  <c r="M12" i="20" s="1"/>
  <c r="H4" i="20"/>
  <c r="M4" i="20" s="1"/>
  <c r="H9" i="20"/>
  <c r="M9" i="20" s="1"/>
  <c r="I16" i="20"/>
  <c r="I8" i="20"/>
  <c r="H3" i="20"/>
  <c r="M3" i="20" s="1"/>
  <c r="H8" i="20"/>
  <c r="M8" i="20" s="1"/>
  <c r="G23" i="20"/>
  <c r="L23" i="20" s="1"/>
  <c r="G13" i="20"/>
  <c r="L13" i="20" s="1"/>
  <c r="I14" i="20"/>
  <c r="I17" i="20"/>
  <c r="I20" i="20"/>
  <c r="I12" i="20"/>
  <c r="I4" i="20"/>
  <c r="H19" i="20"/>
  <c r="M19" i="20" s="1"/>
  <c r="H11" i="20"/>
  <c r="M11" i="20" s="1"/>
  <c r="I3" i="20"/>
  <c r="H7" i="20"/>
  <c r="M7" i="20" s="1"/>
  <c r="I15" i="20"/>
  <c r="I7" i="20"/>
  <c r="G22" i="20"/>
  <c r="L22" i="20" s="1"/>
  <c r="G6" i="20"/>
  <c r="L6" i="20" s="1"/>
  <c r="H20" i="19"/>
  <c r="M20" i="19" s="1"/>
  <c r="G17" i="19"/>
  <c r="L17" i="19" s="1"/>
  <c r="H16" i="19"/>
  <c r="M16" i="19" s="1"/>
  <c r="G13" i="19"/>
  <c r="L13" i="19" s="1"/>
  <c r="G9" i="19"/>
  <c r="L9" i="19" s="1"/>
  <c r="H8" i="19"/>
  <c r="M8" i="19" s="1"/>
  <c r="G5" i="19"/>
  <c r="L5" i="19" s="1"/>
  <c r="I23" i="19"/>
  <c r="G20" i="19"/>
  <c r="L20" i="19" s="1"/>
  <c r="H19" i="19"/>
  <c r="M19" i="19" s="1"/>
  <c r="G16" i="19"/>
  <c r="L16" i="19" s="1"/>
  <c r="G8" i="19"/>
  <c r="L8" i="19" s="1"/>
  <c r="G4" i="19"/>
  <c r="L4" i="19" s="1"/>
  <c r="H3" i="19"/>
  <c r="M3" i="19" s="1"/>
  <c r="H23" i="19"/>
  <c r="M23" i="19" s="1"/>
  <c r="H22" i="19"/>
  <c r="M22" i="19" s="1"/>
  <c r="H18" i="19"/>
  <c r="M18" i="19" s="1"/>
  <c r="G15" i="19"/>
  <c r="L15" i="19" s="1"/>
  <c r="H14" i="19"/>
  <c r="M14" i="19" s="1"/>
  <c r="G11" i="19"/>
  <c r="L11" i="19" s="1"/>
  <c r="H10" i="19"/>
  <c r="M10" i="19" s="1"/>
  <c r="G7" i="19"/>
  <c r="L7" i="19" s="1"/>
  <c r="G21" i="19"/>
  <c r="L21" i="19" s="1"/>
  <c r="H12" i="19"/>
  <c r="M12" i="19" s="1"/>
  <c r="H4" i="19"/>
  <c r="M4" i="19" s="1"/>
  <c r="H15" i="19"/>
  <c r="M15" i="19" s="1"/>
  <c r="G12" i="19"/>
  <c r="L12" i="19" s="1"/>
  <c r="H11" i="19"/>
  <c r="M11" i="19" s="1"/>
  <c r="H7" i="19"/>
  <c r="M7" i="19" s="1"/>
  <c r="G19" i="19"/>
  <c r="L19" i="19" s="1"/>
  <c r="H6" i="19"/>
  <c r="M6" i="19" s="1"/>
  <c r="H9" i="19"/>
  <c r="M9" i="19" s="1"/>
  <c r="I11" i="19"/>
  <c r="I16" i="19"/>
  <c r="H17" i="19"/>
  <c r="M17" i="19" s="1"/>
  <c r="I3" i="19"/>
  <c r="I4" i="19"/>
  <c r="H22" i="18"/>
  <c r="M22" i="18" s="1"/>
  <c r="G19" i="18"/>
  <c r="L19" i="18" s="1"/>
  <c r="H18" i="18"/>
  <c r="M18" i="18" s="1"/>
  <c r="G15" i="18"/>
  <c r="L15" i="18" s="1"/>
  <c r="H14" i="18"/>
  <c r="M14" i="18" s="1"/>
  <c r="G7" i="18"/>
  <c r="L7" i="18" s="1"/>
  <c r="H6" i="18"/>
  <c r="M6" i="18" s="1"/>
  <c r="I23" i="18"/>
  <c r="H19" i="18"/>
  <c r="M19" i="18" s="1"/>
  <c r="H15" i="18"/>
  <c r="M15" i="18" s="1"/>
  <c r="H11" i="18"/>
  <c r="M11" i="18" s="1"/>
  <c r="H7" i="18"/>
  <c r="M7" i="18" s="1"/>
  <c r="H3" i="18"/>
  <c r="M3" i="18" s="1"/>
  <c r="H23" i="18"/>
  <c r="M23" i="18" s="1"/>
  <c r="G11" i="18"/>
  <c r="L11" i="18" s="1"/>
  <c r="H10" i="18"/>
  <c r="M10" i="18" s="1"/>
  <c r="I10" i="18"/>
  <c r="I13" i="18"/>
  <c r="G18" i="18"/>
  <c r="L18" i="18" s="1"/>
  <c r="H8" i="18"/>
  <c r="M8" i="18" s="1"/>
  <c r="G6" i="18"/>
  <c r="L6" i="18" s="1"/>
  <c r="I19" i="18"/>
  <c r="G8" i="18"/>
  <c r="L8" i="18" s="1"/>
  <c r="G16" i="18"/>
  <c r="L16" i="18" s="1"/>
  <c r="H17" i="18"/>
  <c r="M17" i="18" s="1"/>
  <c r="G10" i="18"/>
  <c r="L10" i="18" s="1"/>
  <c r="G17" i="18"/>
  <c r="L17" i="18" s="1"/>
  <c r="I6" i="18"/>
  <c r="I9" i="18"/>
  <c r="G13" i="18"/>
  <c r="L13" i="18" s="1"/>
  <c r="I7" i="18"/>
  <c r="G23" i="18"/>
  <c r="L23" i="18" s="1"/>
  <c r="I16" i="18"/>
  <c r="H5" i="18"/>
  <c r="M5" i="18" s="1"/>
  <c r="I11" i="18"/>
  <c r="H16" i="18"/>
  <c r="M16" i="18" s="1"/>
  <c r="G5" i="18"/>
  <c r="L5" i="18" s="1"/>
  <c r="H13" i="18"/>
  <c r="M13" i="18" s="1"/>
  <c r="I22" i="18"/>
  <c r="I18" i="18"/>
  <c r="I21" i="18"/>
  <c r="I5" i="18"/>
  <c r="G12" i="18"/>
  <c r="L12" i="18" s="1"/>
  <c r="I4" i="18"/>
  <c r="H21" i="18"/>
  <c r="M21" i="18" s="1"/>
  <c r="G14" i="18"/>
  <c r="L14" i="18" s="1"/>
  <c r="H4" i="18"/>
  <c r="M4" i="18" s="1"/>
  <c r="G21" i="18"/>
  <c r="L21" i="18" s="1"/>
  <c r="I15" i="18"/>
  <c r="G4" i="18"/>
  <c r="L4" i="18" s="1"/>
  <c r="I8" i="18"/>
  <c r="I10" i="17"/>
  <c r="I11" i="17"/>
  <c r="H12" i="17"/>
  <c r="M12" i="17" s="1"/>
  <c r="H4" i="17"/>
  <c r="M4" i="17" s="1"/>
  <c r="I7" i="17"/>
  <c r="I22" i="17"/>
  <c r="I6" i="17"/>
  <c r="I9" i="17"/>
  <c r="G17" i="17"/>
  <c r="L17" i="17" s="1"/>
  <c r="G9" i="17"/>
  <c r="L9" i="17" s="1"/>
  <c r="H8" i="17"/>
  <c r="M8" i="17" s="1"/>
  <c r="H19" i="17"/>
  <c r="M19" i="17" s="1"/>
  <c r="H11" i="17"/>
  <c r="M11" i="17" s="1"/>
  <c r="I3" i="17"/>
  <c r="G21" i="17"/>
  <c r="L21" i="17" s="1"/>
  <c r="G13" i="17"/>
  <c r="L13" i="17" s="1"/>
  <c r="G5" i="17"/>
  <c r="L5" i="17" s="1"/>
  <c r="G14" i="17"/>
  <c r="L14" i="17" s="1"/>
  <c r="I13" i="17"/>
  <c r="H16" i="17"/>
  <c r="M16" i="17" s="1"/>
  <c r="H7" i="17"/>
  <c r="M7" i="17" s="1"/>
  <c r="G22" i="17"/>
  <c r="L22" i="17" s="1"/>
  <c r="I18" i="17"/>
  <c r="I21" i="17"/>
  <c r="I5" i="17"/>
  <c r="G16" i="17"/>
  <c r="L16" i="17" s="1"/>
  <c r="G8" i="17"/>
  <c r="L8" i="17" s="1"/>
  <c r="G23" i="17"/>
  <c r="L23" i="17" s="1"/>
  <c r="G18" i="17"/>
  <c r="L18" i="17" s="1"/>
  <c r="G10" i="17"/>
  <c r="L10" i="17" s="1"/>
  <c r="H17" i="17"/>
  <c r="M17" i="17" s="1"/>
  <c r="G20" i="17"/>
  <c r="L20" i="17" s="1"/>
  <c r="G12" i="17"/>
  <c r="L12" i="17" s="1"/>
  <c r="G4" i="17"/>
  <c r="L4" i="17" s="1"/>
  <c r="H22" i="17"/>
  <c r="M22" i="17" s="1"/>
  <c r="G19" i="17"/>
  <c r="L19" i="17" s="1"/>
  <c r="H18" i="17"/>
  <c r="M18" i="17" s="1"/>
  <c r="G15" i="17"/>
  <c r="L15" i="17" s="1"/>
  <c r="H14" i="17"/>
  <c r="M14" i="17" s="1"/>
  <c r="G11" i="17"/>
  <c r="L11" i="17" s="1"/>
  <c r="H10" i="17"/>
  <c r="M10" i="17" s="1"/>
  <c r="I23" i="17"/>
  <c r="H23" i="17"/>
  <c r="M23" i="17" s="1"/>
  <c r="G7" i="17"/>
  <c r="L7" i="17" s="1"/>
  <c r="H6" i="17"/>
  <c r="M6" i="17" s="1"/>
  <c r="I19" i="17"/>
  <c r="H20" i="17"/>
  <c r="M20" i="17" s="1"/>
  <c r="I15" i="17"/>
  <c r="I14" i="17"/>
  <c r="I17" i="17"/>
  <c r="I20" i="17"/>
  <c r="I12" i="17"/>
  <c r="I4" i="17"/>
  <c r="H21" i="17"/>
  <c r="M21" i="17" s="1"/>
  <c r="H13" i="17"/>
  <c r="M13" i="17" s="1"/>
  <c r="H5" i="17"/>
  <c r="M5" i="17" s="1"/>
  <c r="H15" i="17"/>
  <c r="M15" i="17" s="1"/>
  <c r="I16" i="17"/>
  <c r="I8" i="17"/>
  <c r="H3" i="17"/>
  <c r="M3" i="17" s="1"/>
  <c r="G6" i="17"/>
  <c r="L6" i="17" s="1"/>
  <c r="I13" i="16"/>
  <c r="I7" i="16"/>
  <c r="G23" i="16"/>
  <c r="L23" i="16" s="1"/>
  <c r="I16" i="16"/>
  <c r="H4" i="16"/>
  <c r="M4" i="16" s="1"/>
  <c r="I8" i="16"/>
  <c r="H16" i="16"/>
  <c r="M16" i="16" s="1"/>
  <c r="G5" i="16"/>
  <c r="L5" i="16" s="1"/>
  <c r="I22" i="16"/>
  <c r="I6" i="16"/>
  <c r="I9" i="16"/>
  <c r="G13" i="16"/>
  <c r="L13" i="16" s="1"/>
  <c r="I4" i="16"/>
  <c r="H21" i="16"/>
  <c r="M21" i="16" s="1"/>
  <c r="G14" i="16"/>
  <c r="L14" i="16" s="1"/>
  <c r="I3" i="16"/>
  <c r="G21" i="16"/>
  <c r="L21" i="16" s="1"/>
  <c r="I15" i="16"/>
  <c r="G16" i="16"/>
  <c r="L16" i="16" s="1"/>
  <c r="I10" i="16"/>
  <c r="I18" i="16"/>
  <c r="I21" i="16"/>
  <c r="I5" i="16"/>
  <c r="H9" i="16"/>
  <c r="M9" i="16" s="1"/>
  <c r="G22" i="16"/>
  <c r="L22" i="16" s="1"/>
  <c r="H20" i="16"/>
  <c r="M20" i="16" s="1"/>
  <c r="G9" i="16"/>
  <c r="L9" i="16" s="1"/>
  <c r="G17" i="16"/>
  <c r="L17" i="16" s="1"/>
  <c r="G20" i="16"/>
  <c r="L20" i="16" s="1"/>
  <c r="I12" i="16"/>
  <c r="H23" i="16"/>
  <c r="M23" i="16" s="1"/>
  <c r="G15" i="16"/>
  <c r="L15" i="16" s="1"/>
  <c r="G11" i="16"/>
  <c r="L11" i="16" s="1"/>
  <c r="H10" i="16"/>
  <c r="M10" i="16" s="1"/>
  <c r="H6" i="16"/>
  <c r="M6" i="16" s="1"/>
  <c r="I23" i="16"/>
  <c r="H19" i="16"/>
  <c r="M19" i="16" s="1"/>
  <c r="H15" i="16"/>
  <c r="M15" i="16" s="1"/>
  <c r="G12" i="16"/>
  <c r="L12" i="16" s="1"/>
  <c r="H11" i="16"/>
  <c r="M11" i="16" s="1"/>
  <c r="G8" i="16"/>
  <c r="L8" i="16" s="1"/>
  <c r="H7" i="16"/>
  <c r="M7" i="16" s="1"/>
  <c r="G4" i="16"/>
  <c r="L4" i="16" s="1"/>
  <c r="H3" i="16"/>
  <c r="M3" i="16" s="1"/>
  <c r="H22" i="16"/>
  <c r="M22" i="16" s="1"/>
  <c r="G19" i="16"/>
  <c r="L19" i="16" s="1"/>
  <c r="H18" i="16"/>
  <c r="M18" i="16" s="1"/>
  <c r="H14" i="16"/>
  <c r="M14" i="16" s="1"/>
  <c r="G7" i="16"/>
  <c r="L7" i="16" s="1"/>
  <c r="G3" i="16"/>
  <c r="L3" i="16" s="1"/>
  <c r="G18" i="16"/>
  <c r="L18" i="16" s="1"/>
  <c r="I14" i="16"/>
  <c r="I17" i="16"/>
  <c r="I20" i="16"/>
  <c r="H8" i="16"/>
  <c r="M8" i="16" s="1"/>
  <c r="I11" i="16"/>
  <c r="I19" i="16"/>
  <c r="H5" i="16"/>
  <c r="M5" i="16" s="1"/>
  <c r="H13" i="16"/>
  <c r="M13" i="16" s="1"/>
  <c r="H17" i="16"/>
  <c r="M17" i="16" s="1"/>
  <c r="G10" i="16"/>
  <c r="L10" i="16" s="1"/>
  <c r="G6" i="16"/>
  <c r="L6" i="16" s="1"/>
  <c r="I13" i="15"/>
  <c r="I7" i="15"/>
  <c r="I3" i="15"/>
  <c r="G4" i="15"/>
  <c r="L4" i="15" s="1"/>
  <c r="I22" i="15"/>
  <c r="I6" i="15"/>
  <c r="I9" i="15"/>
  <c r="G13" i="15"/>
  <c r="L13" i="15" s="1"/>
  <c r="I4" i="15"/>
  <c r="G16" i="15"/>
  <c r="L16" i="15" s="1"/>
  <c r="H20" i="15"/>
  <c r="M20" i="15" s="1"/>
  <c r="G14" i="15"/>
  <c r="L14" i="15" s="1"/>
  <c r="I8" i="15"/>
  <c r="H17" i="15"/>
  <c r="M17" i="15" s="1"/>
  <c r="H11" i="15"/>
  <c r="M11" i="15" s="1"/>
  <c r="G17" i="15"/>
  <c r="L17" i="15" s="1"/>
  <c r="I10" i="15"/>
  <c r="H21" i="15"/>
  <c r="M21" i="15" s="1"/>
  <c r="I12" i="15"/>
  <c r="I18" i="15"/>
  <c r="I21" i="15"/>
  <c r="I20" i="15"/>
  <c r="G12" i="15"/>
  <c r="L12" i="15" s="1"/>
  <c r="H3" i="15"/>
  <c r="M3" i="15" s="1"/>
  <c r="I11" i="15"/>
  <c r="I19" i="15"/>
  <c r="G9" i="15"/>
  <c r="L9" i="15" s="1"/>
  <c r="G6" i="15"/>
  <c r="L6" i="15" s="1"/>
  <c r="H16" i="15"/>
  <c r="M16" i="15" s="1"/>
  <c r="G10" i="15"/>
  <c r="L10" i="15" s="1"/>
  <c r="H6" i="15"/>
  <c r="M6" i="15" s="1"/>
  <c r="G3" i="15"/>
  <c r="L3" i="15" s="1"/>
  <c r="H12" i="15"/>
  <c r="M12" i="15" s="1"/>
  <c r="H8" i="15"/>
  <c r="M8" i="15" s="1"/>
  <c r="G5" i="15"/>
  <c r="L5" i="15" s="1"/>
  <c r="H4" i="15"/>
  <c r="M4" i="15" s="1"/>
  <c r="H22" i="15"/>
  <c r="M22" i="15" s="1"/>
  <c r="G19" i="15"/>
  <c r="L19" i="15" s="1"/>
  <c r="H18" i="15"/>
  <c r="M18" i="15" s="1"/>
  <c r="G11" i="15"/>
  <c r="L11" i="15" s="1"/>
  <c r="G7" i="15"/>
  <c r="L7" i="15" s="1"/>
  <c r="I23" i="15"/>
  <c r="H23" i="15"/>
  <c r="M23" i="15" s="1"/>
  <c r="G15" i="15"/>
  <c r="L15" i="15" s="1"/>
  <c r="H14" i="15"/>
  <c r="M14" i="15" s="1"/>
  <c r="H10" i="15"/>
  <c r="M10" i="15" s="1"/>
  <c r="G18" i="15"/>
  <c r="L18" i="15" s="1"/>
  <c r="G22" i="15"/>
  <c r="L22" i="15" s="1"/>
  <c r="H15" i="15"/>
  <c r="M15" i="15" s="1"/>
  <c r="G20" i="15"/>
  <c r="L20" i="15" s="1"/>
  <c r="I14" i="15"/>
  <c r="I17" i="15"/>
  <c r="H19" i="15"/>
  <c r="M19" i="15" s="1"/>
  <c r="H9" i="15"/>
  <c r="M9" i="15" s="1"/>
  <c r="G8" i="15"/>
  <c r="L8" i="15" s="1"/>
  <c r="G23" i="15"/>
  <c r="L23" i="15" s="1"/>
  <c r="I16" i="15"/>
  <c r="H5" i="15"/>
  <c r="M5" i="15" s="1"/>
  <c r="G21" i="15"/>
  <c r="L21" i="15" s="1"/>
  <c r="I15" i="15"/>
  <c r="I5" i="15"/>
  <c r="H7" i="15"/>
  <c r="M7" i="15" s="1"/>
  <c r="G5" i="14"/>
  <c r="L5" i="14" s="1"/>
  <c r="H4" i="14"/>
  <c r="M4" i="14" s="1"/>
  <c r="I23" i="14"/>
  <c r="G20" i="14"/>
  <c r="L20" i="14" s="1"/>
  <c r="G12" i="14"/>
  <c r="L12" i="14" s="1"/>
  <c r="H11" i="14"/>
  <c r="M11" i="14" s="1"/>
  <c r="G8" i="14"/>
  <c r="L8" i="14" s="1"/>
  <c r="H7" i="14"/>
  <c r="M7" i="14" s="1"/>
  <c r="H18" i="14"/>
  <c r="M18" i="14" s="1"/>
  <c r="G15" i="14"/>
  <c r="L15" i="14" s="1"/>
  <c r="H14" i="14"/>
  <c r="M14" i="14" s="1"/>
  <c r="G11" i="14"/>
  <c r="L11" i="14" s="1"/>
  <c r="H10" i="14"/>
  <c r="M10" i="14" s="1"/>
  <c r="G7" i="14"/>
  <c r="L7" i="14" s="1"/>
  <c r="H6" i="14"/>
  <c r="M6" i="14" s="1"/>
  <c r="G3" i="14"/>
  <c r="L3" i="14" s="1"/>
  <c r="G13" i="14"/>
  <c r="L13" i="14" s="1"/>
  <c r="H12" i="14"/>
  <c r="M12" i="14" s="1"/>
  <c r="G9" i="14"/>
  <c r="L9" i="14" s="1"/>
  <c r="H8" i="14"/>
  <c r="M8" i="14" s="1"/>
  <c r="H19" i="14"/>
  <c r="M19" i="14" s="1"/>
  <c r="G16" i="14"/>
  <c r="L16" i="14" s="1"/>
  <c r="H15" i="14"/>
  <c r="M15" i="14" s="1"/>
  <c r="G4" i="14"/>
  <c r="L4" i="14" s="1"/>
  <c r="H3" i="14"/>
  <c r="M3" i="14" s="1"/>
  <c r="H23" i="14"/>
  <c r="M23" i="14" s="1"/>
  <c r="H22" i="14"/>
  <c r="M22" i="14" s="1"/>
  <c r="G19" i="14"/>
  <c r="L19" i="14" s="1"/>
  <c r="G18" i="14"/>
  <c r="L18" i="14" s="1"/>
  <c r="G21" i="14"/>
  <c r="L21" i="14" s="1"/>
  <c r="G17" i="14"/>
  <c r="L17" i="14" s="1"/>
  <c r="H20" i="14"/>
  <c r="M20" i="14" s="1"/>
  <c r="G22" i="14"/>
  <c r="L22" i="14" s="1"/>
  <c r="I17" i="14"/>
  <c r="I22" i="14"/>
  <c r="H9" i="14"/>
  <c r="M9" i="14" s="1"/>
  <c r="H16" i="14"/>
  <c r="M16" i="14" s="1"/>
  <c r="I11" i="14"/>
  <c r="I19" i="14"/>
  <c r="I3" i="14"/>
  <c r="H13" i="14"/>
  <c r="M13" i="14" s="1"/>
  <c r="I9" i="14"/>
  <c r="I18" i="14"/>
  <c r="I13" i="14"/>
  <c r="I7" i="14"/>
  <c r="I12" i="14"/>
  <c r="G23" i="14"/>
  <c r="L23" i="14" s="1"/>
  <c r="I16" i="14"/>
  <c r="H17" i="14"/>
  <c r="M17" i="14" s="1"/>
  <c r="I8" i="14"/>
  <c r="H5" i="14"/>
  <c r="M5" i="14" s="1"/>
  <c r="I6" i="14"/>
  <c r="I5" i="14"/>
  <c r="I14" i="14"/>
  <c r="I20" i="14"/>
  <c r="I4" i="14"/>
  <c r="G10" i="14"/>
  <c r="L10" i="14" s="1"/>
  <c r="H21" i="14"/>
  <c r="M21" i="14" s="1"/>
  <c r="G14" i="14"/>
  <c r="L14" i="14" s="1"/>
  <c r="I15" i="14"/>
  <c r="G6" i="14"/>
  <c r="L6" i="14" s="1"/>
  <c r="N45" i="4"/>
  <c r="N44" i="4"/>
  <c r="N43" i="4"/>
  <c r="N42" i="4"/>
  <c r="N41" i="4"/>
  <c r="N40" i="4"/>
  <c r="N39" i="4"/>
  <c r="N38" i="4"/>
  <c r="N37" i="4"/>
  <c r="N36" i="4"/>
  <c r="N35" i="4"/>
  <c r="N34" i="4"/>
  <c r="N33" i="4"/>
  <c r="N32" i="4"/>
  <c r="N31" i="4"/>
  <c r="N30" i="4"/>
  <c r="N29" i="4"/>
  <c r="N28" i="4"/>
  <c r="N27" i="4"/>
  <c r="N26" i="4"/>
  <c r="N25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N7" i="4"/>
  <c r="N6" i="4"/>
  <c r="N5" i="4"/>
  <c r="N4" i="4"/>
  <c r="N3" i="4"/>
</calcChain>
</file>

<file path=xl/sharedStrings.xml><?xml version="1.0" encoding="utf-8"?>
<sst xmlns="http://schemas.openxmlformats.org/spreadsheetml/2006/main" count="908" uniqueCount="87">
  <si>
    <t>FEM</t>
  </si>
  <si>
    <t>Edad</t>
  </si>
  <si>
    <t>DIABESNOA</t>
  </si>
  <si>
    <t>DISCAPACIDAD</t>
  </si>
  <si>
    <t>ENFERM.REUMATOL Y AUTOINMUNES</t>
  </si>
  <si>
    <t>ESCLEROSIS</t>
  </si>
  <si>
    <t>HEMOFILIA</t>
  </si>
  <si>
    <t>HEPATITIS C</t>
  </si>
  <si>
    <t>INMUNOCOMPROMETIDO</t>
  </si>
  <si>
    <t>INSUFICIENCIA RENAL</t>
  </si>
  <si>
    <t>ONCOLOGICO</t>
  </si>
  <si>
    <t>PATOLOGIAS CRONICAS</t>
  </si>
  <si>
    <t>TRANSPLANTES</t>
  </si>
  <si>
    <t>VARIOS</t>
  </si>
  <si>
    <t>0 a 4 años</t>
  </si>
  <si>
    <t>5 a 9 años</t>
  </si>
  <si>
    <t>10 a 14 años</t>
  </si>
  <si>
    <t>15 a 19 años</t>
  </si>
  <si>
    <t>20 a 24 años</t>
  </si>
  <si>
    <t xml:space="preserve">25 a 29 años </t>
  </si>
  <si>
    <t xml:space="preserve">30 a 34 años </t>
  </si>
  <si>
    <t>35 a 39 años</t>
  </si>
  <si>
    <t>40 a 44 años</t>
  </si>
  <si>
    <t>45 a 49 años</t>
  </si>
  <si>
    <t>50 a 54 años</t>
  </si>
  <si>
    <t>55 a 59 años</t>
  </si>
  <si>
    <t>60 a 64 años</t>
  </si>
  <si>
    <t>65 a 69 años</t>
  </si>
  <si>
    <t>70 a 74 años</t>
  </si>
  <si>
    <t>75 a 79 años</t>
  </si>
  <si>
    <t>80 a 84 años</t>
  </si>
  <si>
    <t>85 a 89 años</t>
  </si>
  <si>
    <t>90 a 94 años</t>
  </si>
  <si>
    <t>95 y +</t>
  </si>
  <si>
    <t>TOT.FEM</t>
  </si>
  <si>
    <t>TOT MASC</t>
  </si>
  <si>
    <t>TOTAL</t>
  </si>
  <si>
    <t>TOTAL.FEM</t>
  </si>
  <si>
    <t>TOTAL MASC</t>
  </si>
  <si>
    <t>MASC</t>
  </si>
  <si>
    <t>FEMENINO</t>
  </si>
  <si>
    <t>MASCULINO</t>
  </si>
  <si>
    <t>Fuente: Elaoración propia IPSST.</t>
  </si>
  <si>
    <t>Población de afiliados del IPSST empadronados en plan especial DIABESSNOA a Junio2022</t>
  </si>
  <si>
    <t>Población de afiliados del IPSST empadronados en 12 planes especiales a Junio 2022, en %</t>
  </si>
  <si>
    <t>Piramide de afiliados al IPSST en planes especiales a Junio 2022</t>
  </si>
  <si>
    <t>Población de afiliados del IPSST empadronados en 12 planes especiales a Junio 2022</t>
  </si>
  <si>
    <t>Población de afiliados del IPSST empadronados en plan DIABESSNOA a Junio 2022, en %</t>
  </si>
  <si>
    <t>Piramide afiliados al IPSST en plan DIABESSNOA a Junio 2022</t>
  </si>
  <si>
    <t>Población de afiliados del IPSST empadronados en DISCAPACIDAD a Junio 2022, en %</t>
  </si>
  <si>
    <t>Piramide de afiliados del IPSST en plan DISCAPACIDAD a Junio 2022</t>
  </si>
  <si>
    <t>Población de afiliados del IPSST empadronados en DISCAPACIDAD a Junio 2022</t>
  </si>
  <si>
    <t>Población de afiliados del IPSST empadronados en el plan de ENFERM. REUMAT. Y AUTOINM. a Junio 2022, en %</t>
  </si>
  <si>
    <t>Piramide de afiliados del IPSST en plan ENFERM. REUMAT. Y AUTOINM. a Junio 2022</t>
  </si>
  <si>
    <t>Población de afiliados del IPSST empadronados en plan de ENFERM. REUMAT. Y AUTOINM. a Junio 2022</t>
  </si>
  <si>
    <t>Población de afiliados del IPSST en plan ESCLEROSIS a Junio 2022</t>
  </si>
  <si>
    <t>Población de afiliados del IPSST en plan ESCLEROSIS a Junio 2022, en %</t>
  </si>
  <si>
    <t>Piramide de afiliados del IPSST en plan ESCLEROSIS a Junio 2022</t>
  </si>
  <si>
    <t>Población de afiliados del IPSST en plan HEMOFILIA a Junio 2022</t>
  </si>
  <si>
    <t>Población de afiliados del IPSST en plan HEMOFILIA a Junio 2022, en %</t>
  </si>
  <si>
    <t>Piramide de afiliados del IPSST en plan HEMOFILIA a Junio 2022, en %</t>
  </si>
  <si>
    <t>Población de afiliados del IPSST empadronados en plan HEPATITIS C a Junio 2022</t>
  </si>
  <si>
    <t>Población de afiliados del IPSST empadronados en plan HEPATITIS C a Junio 2022, en %</t>
  </si>
  <si>
    <t>Piramide de afiliados del IPSST en plan HEPATITIS C a Junio 2022</t>
  </si>
  <si>
    <t>Población de afiliados del IPSST en plan INMUNOCOMPROMETIDOS a Junio 2022</t>
  </si>
  <si>
    <t>Población de afiliados del IPSST en plan INMUNOCOMPROMETIDOS a Junio 2022, en %</t>
  </si>
  <si>
    <t>Piramide de afiliados del IPSST en plan INMUNOCOMPROMETIDOS a Junio 2022, en %</t>
  </si>
  <si>
    <t>Población de afiliados del IPSST empadronados en plan INSUFIIENCIA RENAL a Junio 2022</t>
  </si>
  <si>
    <t>Población de afiliados del IPSST empadronados en plan INSUFIIENCIA RENAL a Junio 2022, en %</t>
  </si>
  <si>
    <t>Piramide de afiliados del IPSST en plan INSUFIIENCIA RENAL a Junio 2022</t>
  </si>
  <si>
    <t>Población de afiliados del IPSST en plan ONCOLOGICO a Junio 2022</t>
  </si>
  <si>
    <t>Población de afiliados del IPSST en plan ONCOLOGICO a Junio 2022, en %</t>
  </si>
  <si>
    <t>Piramide de afiliados del IPSST en plan ONCOLOGICO a Junio 2022, en %</t>
  </si>
  <si>
    <t>Población de afiliados del IPSST en plan PATOLOGIAS CRONICAS a Junio 2022</t>
  </si>
  <si>
    <t>Población de afiliados del IPSST en plan PATOLOGIAS CRONICAS a Junio 2022, en %</t>
  </si>
  <si>
    <t>Piramide de afiliados del IPSST en plan PATOLOGIAS CRONICAS a Junio 2022</t>
  </si>
  <si>
    <t>Población de afiliados del IPSST en plan TRANSPLANTES a Junio 2022</t>
  </si>
  <si>
    <t>Población de afiliados del IPSST en plan TRANSPLANTES a Junio 2022, en %</t>
  </si>
  <si>
    <t>Piramide de afiliados del IPSST en plan TRANSPLANTES a Junio 2022</t>
  </si>
  <si>
    <t>Población de afiliados del IPSST en Plan VARIOS a Junio 2022</t>
  </si>
  <si>
    <t>Población de afiliados del IPSST en Plan VARIOS a Junio 2022, en %</t>
  </si>
  <si>
    <t>Piramide de afiliados del IPSST en Plan VARIOS Junio 2022</t>
  </si>
  <si>
    <t>MASC.</t>
  </si>
  <si>
    <t>FEM.</t>
  </si>
  <si>
    <t>Afiliados en planes especiales, por plan y por sexo a JUNIO 2022</t>
  </si>
  <si>
    <t>Fuente: Elaboración propia IPSST</t>
  </si>
  <si>
    <t>Fuente: Elaboración propia IPSST.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</si>
</sst>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3" fontId="0" fillId="0" borderId="0" xfId="0" applyNumberFormat="1"/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/>
    <xf numFmtId="3" fontId="0" fillId="0" borderId="1" xfId="0" applyNumberFormat="1" applyBorder="1"/>
    <xf numFmtId="0" fontId="0" fillId="0" borderId="1" xfId="0" applyBorder="1"/>
    <xf numFmtId="10" fontId="0" fillId="0" borderId="1" xfId="1" applyNumberFormat="1" applyFont="1" applyBorder="1"/>
    <xf numFmtId="0" fontId="2" fillId="0" borderId="2" xfId="0" applyFont="1" applyFill="1" applyBorder="1" applyAlignment="1">
      <alignment vertical="top"/>
    </xf>
    <xf numFmtId="0" fontId="0" fillId="0" borderId="0" xfId="0"/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0" borderId="0" xfId="0"/>
    <xf numFmtId="0" fontId="2" fillId="0" borderId="3" xfId="0" applyFont="1" applyFill="1" applyBorder="1" applyAlignment="1">
      <alignment vertical="top"/>
    </xf>
    <xf numFmtId="3" fontId="0" fillId="2" borderId="1" xfId="0" applyNumberFormat="1" applyFill="1" applyBorder="1"/>
    <xf numFmtId="0" fontId="0" fillId="4" borderId="1" xfId="0" applyFill="1" applyBorder="1"/>
    <xf numFmtId="0" fontId="0" fillId="4" borderId="1" xfId="0" applyFill="1" applyBorder="1" applyAlignment="1">
      <alignment horizontal="right"/>
    </xf>
    <xf numFmtId="3" fontId="0" fillId="4" borderId="1" xfId="0" applyNumberFormat="1" applyFill="1" applyBorder="1"/>
    <xf numFmtId="0" fontId="0" fillId="0" borderId="0" xfId="0" applyBorder="1"/>
    <xf numFmtId="10" fontId="0" fillId="2" borderId="1" xfId="1" applyNumberFormat="1" applyFont="1" applyFill="1" applyBorder="1"/>
    <xf numFmtId="3" fontId="3" fillId="3" borderId="1" xfId="0" applyNumberFormat="1" applyFont="1" applyFill="1" applyBorder="1"/>
    <xf numFmtId="0" fontId="4" fillId="0" borderId="0" xfId="0" applyFont="1"/>
    <xf numFmtId="0" fontId="3" fillId="3" borderId="1" xfId="0" applyFont="1" applyFill="1" applyBorder="1"/>
    <xf numFmtId="0" fontId="5" fillId="0" borderId="0" xfId="0" applyFont="1"/>
    <xf numFmtId="0" fontId="3" fillId="3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3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P.Tot.J22!$K$1</c:f>
          <c:strCache>
            <c:ptCount val="1"/>
            <c:pt idx="0">
              <c:v>Piramide de afiliados al IPSST en planes especiales a Junio 2022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P.Tot.J22!$L$2</c:f>
              <c:strCache>
                <c:ptCount val="1"/>
                <c:pt idx="0">
                  <c:v>FEMENINO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P.Tot.J22!$K$3:$K$22</c:f>
              <c:strCache>
                <c:ptCount val="20"/>
                <c:pt idx="0">
                  <c:v>0 a 4 años</c:v>
                </c:pt>
                <c:pt idx="1">
                  <c:v>5 a 9 años</c:v>
                </c:pt>
                <c:pt idx="2">
                  <c:v>10 a 14 años</c:v>
                </c:pt>
                <c:pt idx="3">
                  <c:v>15 a 19 años</c:v>
                </c:pt>
                <c:pt idx="4">
                  <c:v>20 a 24 años</c:v>
                </c:pt>
                <c:pt idx="5">
                  <c:v>25 a 29 años </c:v>
                </c:pt>
                <c:pt idx="6">
                  <c:v>30 a 34 años </c:v>
                </c:pt>
                <c:pt idx="7">
                  <c:v>35 a 39 años</c:v>
                </c:pt>
                <c:pt idx="8">
                  <c:v>40 a 44 años</c:v>
                </c:pt>
                <c:pt idx="9">
                  <c:v>45 a 49 años</c:v>
                </c:pt>
                <c:pt idx="10">
                  <c:v>50 a 54 años</c:v>
                </c:pt>
                <c:pt idx="11">
                  <c:v>55 a 59 años</c:v>
                </c:pt>
                <c:pt idx="12">
                  <c:v>60 a 64 años</c:v>
                </c:pt>
                <c:pt idx="13">
                  <c:v>65 a 69 años</c:v>
                </c:pt>
                <c:pt idx="14">
                  <c:v>70 a 74 años</c:v>
                </c:pt>
                <c:pt idx="15">
                  <c:v>75 a 79 años</c:v>
                </c:pt>
                <c:pt idx="16">
                  <c:v>80 a 84 años</c:v>
                </c:pt>
                <c:pt idx="17">
                  <c:v>85 a 89 años</c:v>
                </c:pt>
                <c:pt idx="18">
                  <c:v>90 a 94 años</c:v>
                </c:pt>
                <c:pt idx="19">
                  <c:v>95 y +</c:v>
                </c:pt>
              </c:strCache>
            </c:strRef>
          </c:cat>
          <c:val>
            <c:numRef>
              <c:f>P.Tot.J22!$L$3:$L$22</c:f>
              <c:numCache>
                <c:formatCode>0.00%</c:formatCode>
                <c:ptCount val="20"/>
                <c:pt idx="0">
                  <c:v>-7.6800425192665427E-3</c:v>
                </c:pt>
                <c:pt idx="1">
                  <c:v>-1.0895562051554611E-2</c:v>
                </c:pt>
                <c:pt idx="2">
                  <c:v>-1.2729205421206485E-2</c:v>
                </c:pt>
                <c:pt idx="3">
                  <c:v>-9.8591549295774655E-3</c:v>
                </c:pt>
                <c:pt idx="4">
                  <c:v>-1.0762689343608823E-2</c:v>
                </c:pt>
                <c:pt idx="5">
                  <c:v>-1.2941801753919745E-2</c:v>
                </c:pt>
                <c:pt idx="6">
                  <c:v>-1.4589423332447515E-2</c:v>
                </c:pt>
                <c:pt idx="7">
                  <c:v>-1.9744884400744088E-2</c:v>
                </c:pt>
                <c:pt idx="8">
                  <c:v>-3.2872707945787935E-2</c:v>
                </c:pt>
                <c:pt idx="9">
                  <c:v>-3.8453361679511029E-2</c:v>
                </c:pt>
                <c:pt idx="10">
                  <c:v>-4.336965187350518E-2</c:v>
                </c:pt>
                <c:pt idx="11">
                  <c:v>-6.2423598192931175E-2</c:v>
                </c:pt>
                <c:pt idx="12">
                  <c:v>-7.504650544778102E-2</c:v>
                </c:pt>
                <c:pt idx="13">
                  <c:v>-6.122774382141908E-2</c:v>
                </c:pt>
                <c:pt idx="14">
                  <c:v>-5.022588360350784E-2</c:v>
                </c:pt>
                <c:pt idx="15">
                  <c:v>-3.268668615466383E-2</c:v>
                </c:pt>
                <c:pt idx="16">
                  <c:v>-2.0781291522721235E-2</c:v>
                </c:pt>
                <c:pt idx="17">
                  <c:v>-1.047036938612809E-2</c:v>
                </c:pt>
                <c:pt idx="18">
                  <c:v>-3.7735849056603774E-3</c:v>
                </c:pt>
                <c:pt idx="19">
                  <c:v>-1.0364071219771459E-3</c:v>
                </c:pt>
              </c:numCache>
            </c:numRef>
          </c:val>
        </c:ser>
        <c:ser>
          <c:idx val="1"/>
          <c:order val="1"/>
          <c:tx>
            <c:strRef>
              <c:f>P.Tot.J22!$M$2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P.Tot.J22!$K$3:$K$22</c:f>
              <c:strCache>
                <c:ptCount val="20"/>
                <c:pt idx="0">
                  <c:v>0 a 4 años</c:v>
                </c:pt>
                <c:pt idx="1">
                  <c:v>5 a 9 años</c:v>
                </c:pt>
                <c:pt idx="2">
                  <c:v>10 a 14 años</c:v>
                </c:pt>
                <c:pt idx="3">
                  <c:v>15 a 19 años</c:v>
                </c:pt>
                <c:pt idx="4">
                  <c:v>20 a 24 años</c:v>
                </c:pt>
                <c:pt idx="5">
                  <c:v>25 a 29 años </c:v>
                </c:pt>
                <c:pt idx="6">
                  <c:v>30 a 34 años </c:v>
                </c:pt>
                <c:pt idx="7">
                  <c:v>35 a 39 años</c:v>
                </c:pt>
                <c:pt idx="8">
                  <c:v>40 a 44 años</c:v>
                </c:pt>
                <c:pt idx="9">
                  <c:v>45 a 49 años</c:v>
                </c:pt>
                <c:pt idx="10">
                  <c:v>50 a 54 años</c:v>
                </c:pt>
                <c:pt idx="11">
                  <c:v>55 a 59 años</c:v>
                </c:pt>
                <c:pt idx="12">
                  <c:v>60 a 64 años</c:v>
                </c:pt>
                <c:pt idx="13">
                  <c:v>65 a 69 años</c:v>
                </c:pt>
                <c:pt idx="14">
                  <c:v>70 a 74 años</c:v>
                </c:pt>
                <c:pt idx="15">
                  <c:v>75 a 79 años</c:v>
                </c:pt>
                <c:pt idx="16">
                  <c:v>80 a 84 años</c:v>
                </c:pt>
                <c:pt idx="17">
                  <c:v>85 a 89 años</c:v>
                </c:pt>
                <c:pt idx="18">
                  <c:v>90 a 94 años</c:v>
                </c:pt>
                <c:pt idx="19">
                  <c:v>95 y +</c:v>
                </c:pt>
              </c:strCache>
            </c:strRef>
          </c:cat>
          <c:val>
            <c:numRef>
              <c:f>P.Tot.J22!$M$3:$M$22</c:f>
              <c:numCache>
                <c:formatCode>0.00%</c:formatCode>
                <c:ptCount val="20"/>
                <c:pt idx="0">
                  <c:v>1.1108158384267871E-2</c:v>
                </c:pt>
                <c:pt idx="1">
                  <c:v>1.7778368323146426E-2</c:v>
                </c:pt>
                <c:pt idx="2">
                  <c:v>1.6768535742758436E-2</c:v>
                </c:pt>
                <c:pt idx="3">
                  <c:v>1.2197714589423333E-2</c:v>
                </c:pt>
                <c:pt idx="4">
                  <c:v>1.155992559128355E-2</c:v>
                </c:pt>
                <c:pt idx="5">
                  <c:v>1.1294180175391974E-2</c:v>
                </c:pt>
                <c:pt idx="6">
                  <c:v>1.1001860217911242E-2</c:v>
                </c:pt>
                <c:pt idx="7">
                  <c:v>1.3074674461865533E-2</c:v>
                </c:pt>
                <c:pt idx="8">
                  <c:v>2.335902205686952E-2</c:v>
                </c:pt>
                <c:pt idx="9">
                  <c:v>2.6601116130746744E-2</c:v>
                </c:pt>
                <c:pt idx="10">
                  <c:v>3.2766409779431308E-2</c:v>
                </c:pt>
                <c:pt idx="11">
                  <c:v>5.2165825139516342E-2</c:v>
                </c:pt>
                <c:pt idx="12">
                  <c:v>6.4310390645761356E-2</c:v>
                </c:pt>
                <c:pt idx="13">
                  <c:v>6.6197183098591544E-2</c:v>
                </c:pt>
                <c:pt idx="14">
                  <c:v>4.9295774647887321E-2</c:v>
                </c:pt>
                <c:pt idx="15">
                  <c:v>2.652139250597927E-2</c:v>
                </c:pt>
                <c:pt idx="16">
                  <c:v>1.509433962264151E-2</c:v>
                </c:pt>
                <c:pt idx="17">
                  <c:v>5.5806537337230932E-3</c:v>
                </c:pt>
                <c:pt idx="18">
                  <c:v>1.6741961201169279E-3</c:v>
                </c:pt>
                <c:pt idx="19">
                  <c:v>7.9723624767472765E-5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77564288"/>
        <c:axId val="177564832"/>
      </c:barChart>
      <c:catAx>
        <c:axId val="1775642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77564832"/>
        <c:crosses val="autoZero"/>
        <c:auto val="1"/>
        <c:lblAlgn val="ctr"/>
        <c:lblOffset val="50"/>
        <c:noMultiLvlLbl val="0"/>
      </c:catAx>
      <c:valAx>
        <c:axId val="1775648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77564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Onc!$K$1</c:f>
          <c:strCache>
            <c:ptCount val="1"/>
            <c:pt idx="0">
              <c:v>Piramide de afiliados del IPSST en plan ONCOLOGICO a Junio 2022, en %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>
        <c:manualLayout>
          <c:layoutTarget val="inner"/>
          <c:xMode val="edge"/>
          <c:yMode val="edge"/>
          <c:x val="0.12357272987935332"/>
          <c:y val="0.14631742887455607"/>
          <c:w val="0.8260967379077615"/>
          <c:h val="0.720703507567865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Onc!$L$2</c:f>
              <c:strCache>
                <c:ptCount val="1"/>
                <c:pt idx="0">
                  <c:v>FEMENINO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Onc!$K$3:$K$22</c:f>
              <c:strCache>
                <c:ptCount val="20"/>
                <c:pt idx="0">
                  <c:v>0 a 4 años</c:v>
                </c:pt>
                <c:pt idx="1">
                  <c:v>5 a 9 años</c:v>
                </c:pt>
                <c:pt idx="2">
                  <c:v>10 a 14 años</c:v>
                </c:pt>
                <c:pt idx="3">
                  <c:v>15 a 19 años</c:v>
                </c:pt>
                <c:pt idx="4">
                  <c:v>20 a 24 años</c:v>
                </c:pt>
                <c:pt idx="5">
                  <c:v>25 a 29 años </c:v>
                </c:pt>
                <c:pt idx="6">
                  <c:v>30 a 34 años </c:v>
                </c:pt>
                <c:pt idx="7">
                  <c:v>35 a 39 años</c:v>
                </c:pt>
                <c:pt idx="8">
                  <c:v>40 a 44 años</c:v>
                </c:pt>
                <c:pt idx="9">
                  <c:v>45 a 49 años</c:v>
                </c:pt>
                <c:pt idx="10">
                  <c:v>50 a 54 años</c:v>
                </c:pt>
                <c:pt idx="11">
                  <c:v>55 a 59 años</c:v>
                </c:pt>
                <c:pt idx="12">
                  <c:v>60 a 64 años</c:v>
                </c:pt>
                <c:pt idx="13">
                  <c:v>65 a 69 años</c:v>
                </c:pt>
                <c:pt idx="14">
                  <c:v>70 a 74 años</c:v>
                </c:pt>
                <c:pt idx="15">
                  <c:v>75 a 79 años</c:v>
                </c:pt>
                <c:pt idx="16">
                  <c:v>80 a 84 años</c:v>
                </c:pt>
                <c:pt idx="17">
                  <c:v>85 a 89 años</c:v>
                </c:pt>
                <c:pt idx="18">
                  <c:v>90 a 94 años</c:v>
                </c:pt>
                <c:pt idx="19">
                  <c:v>95 y +</c:v>
                </c:pt>
              </c:strCache>
            </c:strRef>
          </c:cat>
          <c:val>
            <c:numRef>
              <c:f>Onc!$L$3:$L$22</c:f>
              <c:numCache>
                <c:formatCode>0.00%</c:formatCode>
                <c:ptCount val="20"/>
                <c:pt idx="0">
                  <c:v>0</c:v>
                </c:pt>
                <c:pt idx="1">
                  <c:v>-1.5678896205707118E-3</c:v>
                </c:pt>
                <c:pt idx="2">
                  <c:v>-1.8814675446848542E-3</c:v>
                </c:pt>
                <c:pt idx="3">
                  <c:v>-3.1357792411414237E-3</c:v>
                </c:pt>
                <c:pt idx="4">
                  <c:v>-3.4493571652555659E-3</c:v>
                </c:pt>
                <c:pt idx="5">
                  <c:v>-5.3308247099404203E-3</c:v>
                </c:pt>
                <c:pt idx="6">
                  <c:v>-1.0348071495766699E-2</c:v>
                </c:pt>
                <c:pt idx="7">
                  <c:v>-1.5051740357478834E-2</c:v>
                </c:pt>
                <c:pt idx="8">
                  <c:v>-4.5468798996550645E-2</c:v>
                </c:pt>
                <c:pt idx="9">
                  <c:v>-5.456255879586077E-2</c:v>
                </c:pt>
                <c:pt idx="10">
                  <c:v>-6.9300721229225468E-2</c:v>
                </c:pt>
                <c:pt idx="11">
                  <c:v>-8.4666039510818442E-2</c:v>
                </c:pt>
                <c:pt idx="12">
                  <c:v>-9.720915647538414E-2</c:v>
                </c:pt>
                <c:pt idx="13">
                  <c:v>-8.9996864220758865E-2</c:v>
                </c:pt>
                <c:pt idx="14">
                  <c:v>-7.964879272499216E-2</c:v>
                </c:pt>
                <c:pt idx="15">
                  <c:v>-6.7732831608654745E-2</c:v>
                </c:pt>
                <c:pt idx="16">
                  <c:v>-4.2960175603637504E-2</c:v>
                </c:pt>
                <c:pt idx="17">
                  <c:v>-1.6619629978049544E-2</c:v>
                </c:pt>
                <c:pt idx="18">
                  <c:v>-3.7629350893697085E-3</c:v>
                </c:pt>
                <c:pt idx="19">
                  <c:v>-9.4073377234242712E-4</c:v>
                </c:pt>
              </c:numCache>
            </c:numRef>
          </c:val>
        </c:ser>
        <c:ser>
          <c:idx val="1"/>
          <c:order val="1"/>
          <c:tx>
            <c:strRef>
              <c:f>Onc!$M$2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Onc!$K$3:$K$22</c:f>
              <c:strCache>
                <c:ptCount val="20"/>
                <c:pt idx="0">
                  <c:v>0 a 4 años</c:v>
                </c:pt>
                <c:pt idx="1">
                  <c:v>5 a 9 años</c:v>
                </c:pt>
                <c:pt idx="2">
                  <c:v>10 a 14 años</c:v>
                </c:pt>
                <c:pt idx="3">
                  <c:v>15 a 19 años</c:v>
                </c:pt>
                <c:pt idx="4">
                  <c:v>20 a 24 años</c:v>
                </c:pt>
                <c:pt idx="5">
                  <c:v>25 a 29 años </c:v>
                </c:pt>
                <c:pt idx="6">
                  <c:v>30 a 34 años </c:v>
                </c:pt>
                <c:pt idx="7">
                  <c:v>35 a 39 años</c:v>
                </c:pt>
                <c:pt idx="8">
                  <c:v>40 a 44 años</c:v>
                </c:pt>
                <c:pt idx="9">
                  <c:v>45 a 49 años</c:v>
                </c:pt>
                <c:pt idx="10">
                  <c:v>50 a 54 años</c:v>
                </c:pt>
                <c:pt idx="11">
                  <c:v>55 a 59 años</c:v>
                </c:pt>
                <c:pt idx="12">
                  <c:v>60 a 64 años</c:v>
                </c:pt>
                <c:pt idx="13">
                  <c:v>65 a 69 años</c:v>
                </c:pt>
                <c:pt idx="14">
                  <c:v>70 a 74 años</c:v>
                </c:pt>
                <c:pt idx="15">
                  <c:v>75 a 79 años</c:v>
                </c:pt>
                <c:pt idx="16">
                  <c:v>80 a 84 años</c:v>
                </c:pt>
                <c:pt idx="17">
                  <c:v>85 a 89 años</c:v>
                </c:pt>
                <c:pt idx="18">
                  <c:v>90 a 94 años</c:v>
                </c:pt>
                <c:pt idx="19">
                  <c:v>95 y +</c:v>
                </c:pt>
              </c:strCache>
            </c:strRef>
          </c:cat>
          <c:val>
            <c:numRef>
              <c:f>Onc!$M$3:$M$22</c:f>
              <c:numCache>
                <c:formatCode>0.00%</c:formatCode>
                <c:ptCount val="20"/>
                <c:pt idx="0">
                  <c:v>3.1357792411414236E-4</c:v>
                </c:pt>
                <c:pt idx="1">
                  <c:v>2.5086233929131388E-3</c:v>
                </c:pt>
                <c:pt idx="2">
                  <c:v>2.5086233929131388E-3</c:v>
                </c:pt>
                <c:pt idx="3">
                  <c:v>3.7629350893697085E-3</c:v>
                </c:pt>
                <c:pt idx="4">
                  <c:v>5.3308247099404203E-3</c:v>
                </c:pt>
                <c:pt idx="5">
                  <c:v>4.3900909375979933E-3</c:v>
                </c:pt>
                <c:pt idx="6">
                  <c:v>4.3900909375979933E-3</c:v>
                </c:pt>
                <c:pt idx="7">
                  <c:v>6.8987143305111317E-3</c:v>
                </c:pt>
                <c:pt idx="8">
                  <c:v>6.8987143305111317E-3</c:v>
                </c:pt>
                <c:pt idx="9">
                  <c:v>1.0034493571652555E-2</c:v>
                </c:pt>
                <c:pt idx="10">
                  <c:v>1.2229539040451553E-2</c:v>
                </c:pt>
                <c:pt idx="11">
                  <c:v>2.3518344308560677E-2</c:v>
                </c:pt>
                <c:pt idx="12">
                  <c:v>3.4807149576669805E-2</c:v>
                </c:pt>
                <c:pt idx="13">
                  <c:v>5.048604578237692E-2</c:v>
                </c:pt>
                <c:pt idx="14">
                  <c:v>5.5189714644089054E-2</c:v>
                </c:pt>
                <c:pt idx="15">
                  <c:v>3.8570084666039513E-2</c:v>
                </c:pt>
                <c:pt idx="16">
                  <c:v>2.6654123549702102E-2</c:v>
                </c:pt>
                <c:pt idx="17">
                  <c:v>1.3797428661022263E-2</c:v>
                </c:pt>
                <c:pt idx="18">
                  <c:v>3.4493571652555659E-3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35342720"/>
        <c:axId val="235353600"/>
      </c:barChart>
      <c:catAx>
        <c:axId val="2353427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235353600"/>
        <c:crosses val="autoZero"/>
        <c:auto val="1"/>
        <c:lblAlgn val="ctr"/>
        <c:lblOffset val="10"/>
        <c:noMultiLvlLbl val="0"/>
      </c:catAx>
      <c:valAx>
        <c:axId val="2353536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235342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4445929552923532"/>
          <c:y val="0.93645047767758005"/>
          <c:w val="0.28419047619047622"/>
          <c:h val="4.88072719223252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PaCron!$K$1</c:f>
          <c:strCache>
            <c:ptCount val="1"/>
            <c:pt idx="0">
              <c:v>Piramide de afiliados del IPSST en plan PATOLOGIAS CRONICAS a Junio 2022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>
        <c:manualLayout>
          <c:layoutTarget val="inner"/>
          <c:xMode val="edge"/>
          <c:yMode val="edge"/>
          <c:x val="0.12357272987935332"/>
          <c:y val="0.14631742887455607"/>
          <c:w val="0.8260967379077615"/>
          <c:h val="0.720703507567865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PaCron!$L$2</c:f>
              <c:strCache>
                <c:ptCount val="1"/>
                <c:pt idx="0">
                  <c:v>FEMENINO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PaCron!$K$3:$K$22</c:f>
              <c:strCache>
                <c:ptCount val="20"/>
                <c:pt idx="0">
                  <c:v>0 a 4 años</c:v>
                </c:pt>
                <c:pt idx="1">
                  <c:v>5 a 9 años</c:v>
                </c:pt>
                <c:pt idx="2">
                  <c:v>10 a 14 años</c:v>
                </c:pt>
                <c:pt idx="3">
                  <c:v>15 a 19 años</c:v>
                </c:pt>
                <c:pt idx="4">
                  <c:v>20 a 24 años</c:v>
                </c:pt>
                <c:pt idx="5">
                  <c:v>25 a 29 años </c:v>
                </c:pt>
                <c:pt idx="6">
                  <c:v>30 a 34 años </c:v>
                </c:pt>
                <c:pt idx="7">
                  <c:v>35 a 39 años</c:v>
                </c:pt>
                <c:pt idx="8">
                  <c:v>40 a 44 años</c:v>
                </c:pt>
                <c:pt idx="9">
                  <c:v>45 a 49 años</c:v>
                </c:pt>
                <c:pt idx="10">
                  <c:v>50 a 54 años</c:v>
                </c:pt>
                <c:pt idx="11">
                  <c:v>55 a 59 años</c:v>
                </c:pt>
                <c:pt idx="12">
                  <c:v>60 a 64 años</c:v>
                </c:pt>
                <c:pt idx="13">
                  <c:v>65 a 69 años</c:v>
                </c:pt>
                <c:pt idx="14">
                  <c:v>70 a 74 años</c:v>
                </c:pt>
                <c:pt idx="15">
                  <c:v>75 a 79 años</c:v>
                </c:pt>
                <c:pt idx="16">
                  <c:v>80 a 84 años</c:v>
                </c:pt>
                <c:pt idx="17">
                  <c:v>85 a 89 años</c:v>
                </c:pt>
                <c:pt idx="18">
                  <c:v>90 a 94 años</c:v>
                </c:pt>
                <c:pt idx="19">
                  <c:v>95 y +</c:v>
                </c:pt>
              </c:strCache>
            </c:strRef>
          </c:cat>
          <c:val>
            <c:numRef>
              <c:f>PaCron!$L$3:$L$22</c:f>
              <c:numCache>
                <c:formatCode>0.00%</c:formatCode>
                <c:ptCount val="20"/>
                <c:pt idx="0">
                  <c:v>0</c:v>
                </c:pt>
                <c:pt idx="1">
                  <c:v>-4.2033363982661234E-3</c:v>
                </c:pt>
                <c:pt idx="2">
                  <c:v>-6.173650334953369E-3</c:v>
                </c:pt>
                <c:pt idx="3">
                  <c:v>-9.851569683436227E-3</c:v>
                </c:pt>
                <c:pt idx="4">
                  <c:v>-1.1690529357677656E-2</c:v>
                </c:pt>
                <c:pt idx="5">
                  <c:v>-1.0508340995665309E-2</c:v>
                </c:pt>
                <c:pt idx="6">
                  <c:v>-1.2347300669906738E-2</c:v>
                </c:pt>
                <c:pt idx="7">
                  <c:v>-1.5237094443714698E-2</c:v>
                </c:pt>
                <c:pt idx="8">
                  <c:v>-2.5745435439380009E-2</c:v>
                </c:pt>
                <c:pt idx="9">
                  <c:v>-3.7041902009720212E-2</c:v>
                </c:pt>
                <c:pt idx="10">
                  <c:v>-4.3740969394456847E-2</c:v>
                </c:pt>
                <c:pt idx="11">
                  <c:v>-6.8435570734270326E-2</c:v>
                </c:pt>
                <c:pt idx="12">
                  <c:v>-9.273610928674636E-2</c:v>
                </c:pt>
                <c:pt idx="13">
                  <c:v>-7.3032969919873902E-2</c:v>
                </c:pt>
                <c:pt idx="14">
                  <c:v>-6.4889005648233286E-2</c:v>
                </c:pt>
                <c:pt idx="15">
                  <c:v>-3.756731905950348E-2</c:v>
                </c:pt>
                <c:pt idx="16">
                  <c:v>-2.206751609089715E-2</c:v>
                </c:pt>
                <c:pt idx="17">
                  <c:v>-1.1821883620123473E-2</c:v>
                </c:pt>
                <c:pt idx="18">
                  <c:v>-3.9406278733744911E-3</c:v>
                </c:pt>
                <c:pt idx="19">
                  <c:v>-1.0508340995665309E-3</c:v>
                </c:pt>
              </c:numCache>
            </c:numRef>
          </c:val>
        </c:ser>
        <c:ser>
          <c:idx val="1"/>
          <c:order val="1"/>
          <c:tx>
            <c:strRef>
              <c:f>PaCron!$M$2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PaCron!$K$3:$K$22</c:f>
              <c:strCache>
                <c:ptCount val="20"/>
                <c:pt idx="0">
                  <c:v>0 a 4 años</c:v>
                </c:pt>
                <c:pt idx="1">
                  <c:v>5 a 9 años</c:v>
                </c:pt>
                <c:pt idx="2">
                  <c:v>10 a 14 años</c:v>
                </c:pt>
                <c:pt idx="3">
                  <c:v>15 a 19 años</c:v>
                </c:pt>
                <c:pt idx="4">
                  <c:v>20 a 24 años</c:v>
                </c:pt>
                <c:pt idx="5">
                  <c:v>25 a 29 años </c:v>
                </c:pt>
                <c:pt idx="6">
                  <c:v>30 a 34 años </c:v>
                </c:pt>
                <c:pt idx="7">
                  <c:v>35 a 39 años</c:v>
                </c:pt>
                <c:pt idx="8">
                  <c:v>40 a 44 años</c:v>
                </c:pt>
                <c:pt idx="9">
                  <c:v>45 a 49 años</c:v>
                </c:pt>
                <c:pt idx="10">
                  <c:v>50 a 54 años</c:v>
                </c:pt>
                <c:pt idx="11">
                  <c:v>55 a 59 años</c:v>
                </c:pt>
                <c:pt idx="12">
                  <c:v>60 a 64 años</c:v>
                </c:pt>
                <c:pt idx="13">
                  <c:v>65 a 69 años</c:v>
                </c:pt>
                <c:pt idx="14">
                  <c:v>70 a 74 años</c:v>
                </c:pt>
                <c:pt idx="15">
                  <c:v>75 a 79 años</c:v>
                </c:pt>
                <c:pt idx="16">
                  <c:v>80 a 84 años</c:v>
                </c:pt>
                <c:pt idx="17">
                  <c:v>85 a 89 años</c:v>
                </c:pt>
                <c:pt idx="18">
                  <c:v>90 a 94 años</c:v>
                </c:pt>
                <c:pt idx="19">
                  <c:v>95 y +</c:v>
                </c:pt>
              </c:strCache>
            </c:strRef>
          </c:cat>
          <c:val>
            <c:numRef>
              <c:f>PaCron!$M$3:$M$22</c:f>
              <c:numCache>
                <c:formatCode>0.00%</c:formatCode>
                <c:ptCount val="20"/>
                <c:pt idx="0">
                  <c:v>2.7584395113621437E-3</c:v>
                </c:pt>
                <c:pt idx="1">
                  <c:v>5.7795875476159197E-3</c:v>
                </c:pt>
                <c:pt idx="2">
                  <c:v>6.8304216471824514E-3</c:v>
                </c:pt>
                <c:pt idx="3">
                  <c:v>7.6185472218573492E-3</c:v>
                </c:pt>
                <c:pt idx="4">
                  <c:v>9.4575068960987777E-3</c:v>
                </c:pt>
                <c:pt idx="5">
                  <c:v>6.9617759096282676E-3</c:v>
                </c:pt>
                <c:pt idx="6">
                  <c:v>5.9109418100617367E-3</c:v>
                </c:pt>
                <c:pt idx="7">
                  <c:v>8.9320898463155132E-3</c:v>
                </c:pt>
                <c:pt idx="8">
                  <c:v>1.6681991330618678E-2</c:v>
                </c:pt>
                <c:pt idx="9">
                  <c:v>1.9965847891764088E-2</c:v>
                </c:pt>
                <c:pt idx="10">
                  <c:v>2.7058978063838172E-2</c:v>
                </c:pt>
                <c:pt idx="11">
                  <c:v>4.8995139892289506E-2</c:v>
                </c:pt>
                <c:pt idx="12">
                  <c:v>6.9617759096282678E-2</c:v>
                </c:pt>
                <c:pt idx="13">
                  <c:v>8.0782871404177059E-2</c:v>
                </c:pt>
                <c:pt idx="14">
                  <c:v>6.5283068435570732E-2</c:v>
                </c:pt>
                <c:pt idx="15">
                  <c:v>3.5465650860370422E-2</c:v>
                </c:pt>
                <c:pt idx="16">
                  <c:v>1.7864179692631026E-2</c:v>
                </c:pt>
                <c:pt idx="17">
                  <c:v>7.6185472218573492E-3</c:v>
                </c:pt>
                <c:pt idx="18">
                  <c:v>1.7076054117956129E-3</c:v>
                </c:pt>
                <c:pt idx="19">
                  <c:v>2.6270852489163271E-4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35343808"/>
        <c:axId val="235352512"/>
      </c:barChart>
      <c:catAx>
        <c:axId val="2353438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235352512"/>
        <c:crosses val="autoZero"/>
        <c:auto val="1"/>
        <c:lblAlgn val="ctr"/>
        <c:lblOffset val="10"/>
        <c:noMultiLvlLbl val="0"/>
      </c:catAx>
      <c:valAx>
        <c:axId val="2353525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235343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4445929552923532"/>
          <c:y val="0.93645047767758005"/>
          <c:w val="0.28419047619047622"/>
          <c:h val="4.88072719223252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Trans!$K$1</c:f>
          <c:strCache>
            <c:ptCount val="1"/>
            <c:pt idx="0">
              <c:v>Piramide de afiliados del IPSST en plan TRANSPLANTES a Junio 2022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>
        <c:manualLayout>
          <c:layoutTarget val="inner"/>
          <c:xMode val="edge"/>
          <c:yMode val="edge"/>
          <c:x val="0.12357272987935332"/>
          <c:y val="0.14631742887455607"/>
          <c:w val="0.8260967379077615"/>
          <c:h val="0.720703507567865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Trans!$L$2</c:f>
              <c:strCache>
                <c:ptCount val="1"/>
                <c:pt idx="0">
                  <c:v>FEMENINO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Trans!$K$3:$K$22</c:f>
              <c:strCache>
                <c:ptCount val="20"/>
                <c:pt idx="0">
                  <c:v>0 a 4 años</c:v>
                </c:pt>
                <c:pt idx="1">
                  <c:v>5 a 9 años</c:v>
                </c:pt>
                <c:pt idx="2">
                  <c:v>10 a 14 años</c:v>
                </c:pt>
                <c:pt idx="3">
                  <c:v>15 a 19 años</c:v>
                </c:pt>
                <c:pt idx="4">
                  <c:v>20 a 24 años</c:v>
                </c:pt>
                <c:pt idx="5">
                  <c:v>25 a 29 años </c:v>
                </c:pt>
                <c:pt idx="6">
                  <c:v>30 a 34 años </c:v>
                </c:pt>
                <c:pt idx="7">
                  <c:v>35 a 39 años</c:v>
                </c:pt>
                <c:pt idx="8">
                  <c:v>40 a 44 años</c:v>
                </c:pt>
                <c:pt idx="9">
                  <c:v>45 a 49 años</c:v>
                </c:pt>
                <c:pt idx="10">
                  <c:v>50 a 54 años</c:v>
                </c:pt>
                <c:pt idx="11">
                  <c:v>55 a 59 años</c:v>
                </c:pt>
                <c:pt idx="12">
                  <c:v>60 a 64 años</c:v>
                </c:pt>
                <c:pt idx="13">
                  <c:v>65 a 69 años</c:v>
                </c:pt>
                <c:pt idx="14">
                  <c:v>70 a 74 años</c:v>
                </c:pt>
                <c:pt idx="15">
                  <c:v>75 a 79 años</c:v>
                </c:pt>
                <c:pt idx="16">
                  <c:v>80 a 84 años</c:v>
                </c:pt>
                <c:pt idx="17">
                  <c:v>85 a 89 años</c:v>
                </c:pt>
                <c:pt idx="18">
                  <c:v>90 a 94 años</c:v>
                </c:pt>
                <c:pt idx="19">
                  <c:v>95 y +</c:v>
                </c:pt>
              </c:strCache>
            </c:strRef>
          </c:cat>
          <c:val>
            <c:numRef>
              <c:f>Trans!$L$3:$L$22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-5.4945054945054949E-3</c:v>
                </c:pt>
                <c:pt idx="3">
                  <c:v>-1.6483516483516484E-2</c:v>
                </c:pt>
                <c:pt idx="4">
                  <c:v>-1.6483516483516484E-2</c:v>
                </c:pt>
                <c:pt idx="5">
                  <c:v>-3.2967032967032968E-2</c:v>
                </c:pt>
                <c:pt idx="6">
                  <c:v>-2.7472527472527472E-2</c:v>
                </c:pt>
                <c:pt idx="7">
                  <c:v>-3.8461538461538464E-2</c:v>
                </c:pt>
                <c:pt idx="8">
                  <c:v>-3.8461538461538464E-2</c:v>
                </c:pt>
                <c:pt idx="9">
                  <c:v>-7.6923076923076927E-2</c:v>
                </c:pt>
                <c:pt idx="10">
                  <c:v>-3.8461538461538464E-2</c:v>
                </c:pt>
                <c:pt idx="11">
                  <c:v>-4.9450549450549448E-2</c:v>
                </c:pt>
                <c:pt idx="12">
                  <c:v>-4.3956043956043959E-2</c:v>
                </c:pt>
                <c:pt idx="13">
                  <c:v>-3.2967032967032968E-2</c:v>
                </c:pt>
                <c:pt idx="14">
                  <c:v>-1.6483516483516484E-2</c:v>
                </c:pt>
                <c:pt idx="15">
                  <c:v>-1.098901098901099E-2</c:v>
                </c:pt>
                <c:pt idx="16">
                  <c:v>-5.4945054945054949E-3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"/>
          <c:order val="1"/>
          <c:tx>
            <c:strRef>
              <c:f>Trans!$M$2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Trans!$K$3:$K$22</c:f>
              <c:strCache>
                <c:ptCount val="20"/>
                <c:pt idx="0">
                  <c:v>0 a 4 años</c:v>
                </c:pt>
                <c:pt idx="1">
                  <c:v>5 a 9 años</c:v>
                </c:pt>
                <c:pt idx="2">
                  <c:v>10 a 14 años</c:v>
                </c:pt>
                <c:pt idx="3">
                  <c:v>15 a 19 años</c:v>
                </c:pt>
                <c:pt idx="4">
                  <c:v>20 a 24 años</c:v>
                </c:pt>
                <c:pt idx="5">
                  <c:v>25 a 29 años </c:v>
                </c:pt>
                <c:pt idx="6">
                  <c:v>30 a 34 años </c:v>
                </c:pt>
                <c:pt idx="7">
                  <c:v>35 a 39 años</c:v>
                </c:pt>
                <c:pt idx="8">
                  <c:v>40 a 44 años</c:v>
                </c:pt>
                <c:pt idx="9">
                  <c:v>45 a 49 años</c:v>
                </c:pt>
                <c:pt idx="10">
                  <c:v>50 a 54 años</c:v>
                </c:pt>
                <c:pt idx="11">
                  <c:v>55 a 59 años</c:v>
                </c:pt>
                <c:pt idx="12">
                  <c:v>60 a 64 años</c:v>
                </c:pt>
                <c:pt idx="13">
                  <c:v>65 a 69 años</c:v>
                </c:pt>
                <c:pt idx="14">
                  <c:v>70 a 74 años</c:v>
                </c:pt>
                <c:pt idx="15">
                  <c:v>75 a 79 años</c:v>
                </c:pt>
                <c:pt idx="16">
                  <c:v>80 a 84 años</c:v>
                </c:pt>
                <c:pt idx="17">
                  <c:v>85 a 89 años</c:v>
                </c:pt>
                <c:pt idx="18">
                  <c:v>90 a 94 años</c:v>
                </c:pt>
                <c:pt idx="19">
                  <c:v>95 y +</c:v>
                </c:pt>
              </c:strCache>
            </c:strRef>
          </c:cat>
          <c:val>
            <c:numRef>
              <c:f>Trans!$M$3:$M$22</c:f>
              <c:numCache>
                <c:formatCode>0.00%</c:formatCode>
                <c:ptCount val="20"/>
                <c:pt idx="0">
                  <c:v>5.4945054945054949E-3</c:v>
                </c:pt>
                <c:pt idx="1">
                  <c:v>1.098901098901099E-2</c:v>
                </c:pt>
                <c:pt idx="2">
                  <c:v>5.4945054945054949E-3</c:v>
                </c:pt>
                <c:pt idx="3">
                  <c:v>1.098901098901099E-2</c:v>
                </c:pt>
                <c:pt idx="4">
                  <c:v>1.6483516483516484E-2</c:v>
                </c:pt>
                <c:pt idx="5">
                  <c:v>2.197802197802198E-2</c:v>
                </c:pt>
                <c:pt idx="6">
                  <c:v>1.098901098901099E-2</c:v>
                </c:pt>
                <c:pt idx="7">
                  <c:v>3.8461538461538464E-2</c:v>
                </c:pt>
                <c:pt idx="8">
                  <c:v>4.3956043956043959E-2</c:v>
                </c:pt>
                <c:pt idx="9">
                  <c:v>4.9450549450549448E-2</c:v>
                </c:pt>
                <c:pt idx="10">
                  <c:v>5.4945054945054944E-2</c:v>
                </c:pt>
                <c:pt idx="11">
                  <c:v>8.7912087912087919E-2</c:v>
                </c:pt>
                <c:pt idx="12">
                  <c:v>8.2417582417582416E-2</c:v>
                </c:pt>
                <c:pt idx="13">
                  <c:v>7.1428571428571425E-2</c:v>
                </c:pt>
                <c:pt idx="14">
                  <c:v>2.197802197802198E-2</c:v>
                </c:pt>
                <c:pt idx="15">
                  <c:v>1.098901098901099E-2</c:v>
                </c:pt>
                <c:pt idx="16">
                  <c:v>5.4945054945054949E-3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35744544"/>
        <c:axId val="235746176"/>
      </c:barChart>
      <c:catAx>
        <c:axId val="2357445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235746176"/>
        <c:crosses val="autoZero"/>
        <c:auto val="1"/>
        <c:lblAlgn val="ctr"/>
        <c:lblOffset val="10"/>
        <c:noMultiLvlLbl val="0"/>
      </c:catAx>
      <c:valAx>
        <c:axId val="235746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235744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4445929552923532"/>
          <c:y val="0.93645047767758005"/>
          <c:w val="0.28419047619047622"/>
          <c:h val="4.88072719223252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Var!$K$1</c:f>
          <c:strCache>
            <c:ptCount val="1"/>
            <c:pt idx="0">
              <c:v>Piramide de afiliados del IPSST en Plan VARIOS Junio 2022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>
        <c:manualLayout>
          <c:layoutTarget val="inner"/>
          <c:xMode val="edge"/>
          <c:yMode val="edge"/>
          <c:x val="0.12357272987935332"/>
          <c:y val="0.14631742887455607"/>
          <c:w val="0.8260967379077615"/>
          <c:h val="0.720703507567865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Var!$L$2</c:f>
              <c:strCache>
                <c:ptCount val="1"/>
                <c:pt idx="0">
                  <c:v>FEMENINO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Var!$K$3:$K$22</c:f>
              <c:strCache>
                <c:ptCount val="20"/>
                <c:pt idx="0">
                  <c:v>0 a 4 años</c:v>
                </c:pt>
                <c:pt idx="1">
                  <c:v>5 a 9 años</c:v>
                </c:pt>
                <c:pt idx="2">
                  <c:v>10 a 14 años</c:v>
                </c:pt>
                <c:pt idx="3">
                  <c:v>15 a 19 años</c:v>
                </c:pt>
                <c:pt idx="4">
                  <c:v>20 a 24 años</c:v>
                </c:pt>
                <c:pt idx="5">
                  <c:v>25 a 29 años </c:v>
                </c:pt>
                <c:pt idx="6">
                  <c:v>30 a 34 años </c:v>
                </c:pt>
                <c:pt idx="7">
                  <c:v>35 a 39 años</c:v>
                </c:pt>
                <c:pt idx="8">
                  <c:v>40 a 44 años</c:v>
                </c:pt>
                <c:pt idx="9">
                  <c:v>45 a 49 años</c:v>
                </c:pt>
                <c:pt idx="10">
                  <c:v>50 a 54 años</c:v>
                </c:pt>
                <c:pt idx="11">
                  <c:v>55 a 59 años</c:v>
                </c:pt>
                <c:pt idx="12">
                  <c:v>60 a 64 años</c:v>
                </c:pt>
                <c:pt idx="13">
                  <c:v>65 a 69 años</c:v>
                </c:pt>
                <c:pt idx="14">
                  <c:v>70 a 74 años</c:v>
                </c:pt>
                <c:pt idx="15">
                  <c:v>75 a 79 años</c:v>
                </c:pt>
                <c:pt idx="16">
                  <c:v>80 a 84 años</c:v>
                </c:pt>
                <c:pt idx="17">
                  <c:v>85 a 89 años</c:v>
                </c:pt>
                <c:pt idx="18">
                  <c:v>90 a 94 años</c:v>
                </c:pt>
                <c:pt idx="19">
                  <c:v>95 y +</c:v>
                </c:pt>
              </c:strCache>
            </c:strRef>
          </c:cat>
          <c:val>
            <c:numRef>
              <c:f>Var!$L$3:$L$22</c:f>
              <c:numCache>
                <c:formatCode>0.00%</c:formatCode>
                <c:ptCount val="20"/>
                <c:pt idx="0">
                  <c:v>-6.6067415730337073E-2</c:v>
                </c:pt>
                <c:pt idx="1">
                  <c:v>-6.1123595505617981E-2</c:v>
                </c:pt>
                <c:pt idx="2">
                  <c:v>-6.3820224719101121E-2</c:v>
                </c:pt>
                <c:pt idx="3">
                  <c:v>-1.8876404494382021E-2</c:v>
                </c:pt>
                <c:pt idx="4">
                  <c:v>-1.7528089887640451E-2</c:v>
                </c:pt>
                <c:pt idx="5">
                  <c:v>-2.2022471910112359E-2</c:v>
                </c:pt>
                <c:pt idx="6">
                  <c:v>-1.7977528089887642E-2</c:v>
                </c:pt>
                <c:pt idx="7">
                  <c:v>-1.707865168539326E-2</c:v>
                </c:pt>
                <c:pt idx="8">
                  <c:v>-2.9662921348314608E-2</c:v>
                </c:pt>
                <c:pt idx="9">
                  <c:v>-2.2022471910112359E-2</c:v>
                </c:pt>
                <c:pt idx="10">
                  <c:v>-3.0112359550561799E-2</c:v>
                </c:pt>
                <c:pt idx="11">
                  <c:v>-3.6853932584269666E-2</c:v>
                </c:pt>
                <c:pt idx="12">
                  <c:v>-5.1235955056179776E-2</c:v>
                </c:pt>
                <c:pt idx="13">
                  <c:v>-5.5730337078651687E-2</c:v>
                </c:pt>
                <c:pt idx="14">
                  <c:v>-5.7078651685393257E-2</c:v>
                </c:pt>
                <c:pt idx="15">
                  <c:v>-2.8764044943820226E-2</c:v>
                </c:pt>
                <c:pt idx="16">
                  <c:v>-2.2022471910112359E-2</c:v>
                </c:pt>
                <c:pt idx="17">
                  <c:v>-9.8876404494382016E-3</c:v>
                </c:pt>
                <c:pt idx="18">
                  <c:v>-4.0449438202247194E-3</c:v>
                </c:pt>
                <c:pt idx="19">
                  <c:v>0</c:v>
                </c:pt>
              </c:numCache>
            </c:numRef>
          </c:val>
        </c:ser>
        <c:ser>
          <c:idx val="1"/>
          <c:order val="1"/>
          <c:tx>
            <c:strRef>
              <c:f>Var!$M$2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Var!$K$3:$K$22</c:f>
              <c:strCache>
                <c:ptCount val="20"/>
                <c:pt idx="0">
                  <c:v>0 a 4 años</c:v>
                </c:pt>
                <c:pt idx="1">
                  <c:v>5 a 9 años</c:v>
                </c:pt>
                <c:pt idx="2">
                  <c:v>10 a 14 años</c:v>
                </c:pt>
                <c:pt idx="3">
                  <c:v>15 a 19 años</c:v>
                </c:pt>
                <c:pt idx="4">
                  <c:v>20 a 24 años</c:v>
                </c:pt>
                <c:pt idx="5">
                  <c:v>25 a 29 años </c:v>
                </c:pt>
                <c:pt idx="6">
                  <c:v>30 a 34 años </c:v>
                </c:pt>
                <c:pt idx="7">
                  <c:v>35 a 39 años</c:v>
                </c:pt>
                <c:pt idx="8">
                  <c:v>40 a 44 años</c:v>
                </c:pt>
                <c:pt idx="9">
                  <c:v>45 a 49 años</c:v>
                </c:pt>
                <c:pt idx="10">
                  <c:v>50 a 54 años</c:v>
                </c:pt>
                <c:pt idx="11">
                  <c:v>55 a 59 años</c:v>
                </c:pt>
                <c:pt idx="12">
                  <c:v>60 a 64 años</c:v>
                </c:pt>
                <c:pt idx="13">
                  <c:v>65 a 69 años</c:v>
                </c:pt>
                <c:pt idx="14">
                  <c:v>70 a 74 años</c:v>
                </c:pt>
                <c:pt idx="15">
                  <c:v>75 a 79 años</c:v>
                </c:pt>
                <c:pt idx="16">
                  <c:v>80 a 84 años</c:v>
                </c:pt>
                <c:pt idx="17">
                  <c:v>85 a 89 años</c:v>
                </c:pt>
                <c:pt idx="18">
                  <c:v>90 a 94 años</c:v>
                </c:pt>
                <c:pt idx="19">
                  <c:v>95 y +</c:v>
                </c:pt>
              </c:strCache>
            </c:strRef>
          </c:cat>
          <c:val>
            <c:numRef>
              <c:f>Var!$M$3:$M$22</c:f>
              <c:numCache>
                <c:formatCode>0.00%</c:formatCode>
                <c:ptCount val="20"/>
                <c:pt idx="0">
                  <c:v>7.0112359550561804E-2</c:v>
                </c:pt>
                <c:pt idx="1">
                  <c:v>3.1460674157303373E-2</c:v>
                </c:pt>
                <c:pt idx="2">
                  <c:v>9.8876404494382016E-3</c:v>
                </c:pt>
                <c:pt idx="3">
                  <c:v>1.3483146067415731E-2</c:v>
                </c:pt>
                <c:pt idx="4">
                  <c:v>1.303370786516854E-2</c:v>
                </c:pt>
                <c:pt idx="5">
                  <c:v>1.1235955056179775E-2</c:v>
                </c:pt>
                <c:pt idx="6">
                  <c:v>8.0898876404494387E-3</c:v>
                </c:pt>
                <c:pt idx="7">
                  <c:v>8.5393258426966299E-3</c:v>
                </c:pt>
                <c:pt idx="8">
                  <c:v>1.7528089887640451E-2</c:v>
                </c:pt>
                <c:pt idx="9">
                  <c:v>1.7977528089887642E-2</c:v>
                </c:pt>
                <c:pt idx="10">
                  <c:v>1.4831460674157304E-2</c:v>
                </c:pt>
                <c:pt idx="11">
                  <c:v>2.5617977528089888E-2</c:v>
                </c:pt>
                <c:pt idx="12">
                  <c:v>3.2359550561797755E-2</c:v>
                </c:pt>
                <c:pt idx="13">
                  <c:v>3.7303370786516854E-2</c:v>
                </c:pt>
                <c:pt idx="14">
                  <c:v>2.7865168539325844E-2</c:v>
                </c:pt>
                <c:pt idx="15">
                  <c:v>1.1685393258426966E-2</c:v>
                </c:pt>
                <c:pt idx="16">
                  <c:v>1.0786516853932584E-2</c:v>
                </c:pt>
                <c:pt idx="17">
                  <c:v>4.0449438202247194E-3</c:v>
                </c:pt>
                <c:pt idx="18">
                  <c:v>1.7977528089887641E-3</c:v>
                </c:pt>
                <c:pt idx="19">
                  <c:v>4.4943820224719103E-4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35745632"/>
        <c:axId val="235741280"/>
      </c:barChart>
      <c:catAx>
        <c:axId val="2357456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235741280"/>
        <c:crosses val="autoZero"/>
        <c:auto val="1"/>
        <c:lblAlgn val="ctr"/>
        <c:lblOffset val="10"/>
        <c:noMultiLvlLbl val="0"/>
      </c:catAx>
      <c:valAx>
        <c:axId val="2357412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235745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4445929552923532"/>
          <c:y val="0.93645047767758005"/>
          <c:w val="0.28419047619047622"/>
          <c:h val="4.88072719223252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P.Diab!$K$1</c:f>
          <c:strCache>
            <c:ptCount val="1"/>
            <c:pt idx="0">
              <c:v>Piramide afiliados al IPSST en plan DIABESSNOA a Junio 2022</c:v>
            </c:pt>
          </c:strCache>
        </c:strRef>
      </c:tx>
      <c:layout>
        <c:manualLayout>
          <c:xMode val="edge"/>
          <c:yMode val="edge"/>
          <c:x val="0.10181652194661438"/>
          <c:y val="2.77776363309054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>
        <c:manualLayout>
          <c:layoutTarget val="inner"/>
          <c:xMode val="edge"/>
          <c:yMode val="edge"/>
          <c:x val="8.5659667541557308E-2"/>
          <c:y val="0.16245370370370371"/>
          <c:w val="0.86028477690288718"/>
          <c:h val="0.6923046278388013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P.Diab!$L$2</c:f>
              <c:strCache>
                <c:ptCount val="1"/>
                <c:pt idx="0">
                  <c:v>FEMENINO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P.Diab!$K$3:$K$22</c:f>
              <c:strCache>
                <c:ptCount val="20"/>
                <c:pt idx="0">
                  <c:v>0 a 4 años</c:v>
                </c:pt>
                <c:pt idx="1">
                  <c:v>5 a 9 años</c:v>
                </c:pt>
                <c:pt idx="2">
                  <c:v>10 a 14 años</c:v>
                </c:pt>
                <c:pt idx="3">
                  <c:v>15 a 19 años</c:v>
                </c:pt>
                <c:pt idx="4">
                  <c:v>20 a 24 años</c:v>
                </c:pt>
                <c:pt idx="5">
                  <c:v>25 a 29 años </c:v>
                </c:pt>
                <c:pt idx="6">
                  <c:v>30 a 34 años </c:v>
                </c:pt>
                <c:pt idx="7">
                  <c:v>35 a 39 años</c:v>
                </c:pt>
                <c:pt idx="8">
                  <c:v>40 a 44 años</c:v>
                </c:pt>
                <c:pt idx="9">
                  <c:v>45 a 49 años</c:v>
                </c:pt>
                <c:pt idx="10">
                  <c:v>50 a 54 años</c:v>
                </c:pt>
                <c:pt idx="11">
                  <c:v>55 a 59 años</c:v>
                </c:pt>
                <c:pt idx="12">
                  <c:v>60 a 64 años</c:v>
                </c:pt>
                <c:pt idx="13">
                  <c:v>65 a 69 años</c:v>
                </c:pt>
                <c:pt idx="14">
                  <c:v>70 a 74 años</c:v>
                </c:pt>
                <c:pt idx="15">
                  <c:v>75 a 79 años</c:v>
                </c:pt>
                <c:pt idx="16">
                  <c:v>80 a 84 años</c:v>
                </c:pt>
                <c:pt idx="17">
                  <c:v>85 a 89 años</c:v>
                </c:pt>
                <c:pt idx="18">
                  <c:v>90 a 94 años</c:v>
                </c:pt>
                <c:pt idx="19">
                  <c:v>95 y +</c:v>
                </c:pt>
              </c:strCache>
            </c:strRef>
          </c:cat>
          <c:val>
            <c:numRef>
              <c:f>P.Diab!$L$3:$L$22</c:f>
              <c:numCache>
                <c:formatCode>0.00%</c:formatCode>
                <c:ptCount val="20"/>
                <c:pt idx="0">
                  <c:v>-6.6146315650218284E-5</c:v>
                </c:pt>
                <c:pt idx="1">
                  <c:v>-7.276094721524011E-4</c:v>
                </c:pt>
                <c:pt idx="2">
                  <c:v>-1.7198042069056754E-3</c:v>
                </c:pt>
                <c:pt idx="3">
                  <c:v>-2.4474136790580765E-3</c:v>
                </c:pt>
                <c:pt idx="4">
                  <c:v>-3.9026326233628787E-3</c:v>
                </c:pt>
                <c:pt idx="5">
                  <c:v>-6.2177536711205189E-3</c:v>
                </c:pt>
                <c:pt idx="6">
                  <c:v>-1.190633681703929E-2</c:v>
                </c:pt>
                <c:pt idx="7">
                  <c:v>-2.1695991533271598E-2</c:v>
                </c:pt>
                <c:pt idx="8">
                  <c:v>-3.5851303082418309E-2</c:v>
                </c:pt>
                <c:pt idx="9">
                  <c:v>-4.0613837809234027E-2</c:v>
                </c:pt>
                <c:pt idx="10">
                  <c:v>-4.4847202010847999E-2</c:v>
                </c:pt>
                <c:pt idx="11">
                  <c:v>-6.9189046170128318E-2</c:v>
                </c:pt>
                <c:pt idx="12">
                  <c:v>-8.1029236671517402E-2</c:v>
                </c:pt>
                <c:pt idx="13">
                  <c:v>-6.4029633549411297E-2</c:v>
                </c:pt>
                <c:pt idx="14">
                  <c:v>-4.7493054636856727E-2</c:v>
                </c:pt>
                <c:pt idx="15">
                  <c:v>-3.1088768355602592E-2</c:v>
                </c:pt>
                <c:pt idx="16">
                  <c:v>-1.7991797856859372E-2</c:v>
                </c:pt>
                <c:pt idx="17">
                  <c:v>-8.2682894562772849E-3</c:v>
                </c:pt>
                <c:pt idx="18">
                  <c:v>-2.5135599947082947E-3</c:v>
                </c:pt>
                <c:pt idx="19">
                  <c:v>-5.2917052520174627E-4</c:v>
                </c:pt>
              </c:numCache>
            </c:numRef>
          </c:val>
        </c:ser>
        <c:ser>
          <c:idx val="1"/>
          <c:order val="1"/>
          <c:tx>
            <c:strRef>
              <c:f>P.Diab!$M$2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P.Diab!$K$3:$K$22</c:f>
              <c:strCache>
                <c:ptCount val="20"/>
                <c:pt idx="0">
                  <c:v>0 a 4 años</c:v>
                </c:pt>
                <c:pt idx="1">
                  <c:v>5 a 9 años</c:v>
                </c:pt>
                <c:pt idx="2">
                  <c:v>10 a 14 años</c:v>
                </c:pt>
                <c:pt idx="3">
                  <c:v>15 a 19 años</c:v>
                </c:pt>
                <c:pt idx="4">
                  <c:v>20 a 24 años</c:v>
                </c:pt>
                <c:pt idx="5">
                  <c:v>25 a 29 años </c:v>
                </c:pt>
                <c:pt idx="6">
                  <c:v>30 a 34 años </c:v>
                </c:pt>
                <c:pt idx="7">
                  <c:v>35 a 39 años</c:v>
                </c:pt>
                <c:pt idx="8">
                  <c:v>40 a 44 años</c:v>
                </c:pt>
                <c:pt idx="9">
                  <c:v>45 a 49 años</c:v>
                </c:pt>
                <c:pt idx="10">
                  <c:v>50 a 54 años</c:v>
                </c:pt>
                <c:pt idx="11">
                  <c:v>55 a 59 años</c:v>
                </c:pt>
                <c:pt idx="12">
                  <c:v>60 a 64 años</c:v>
                </c:pt>
                <c:pt idx="13">
                  <c:v>65 a 69 años</c:v>
                </c:pt>
                <c:pt idx="14">
                  <c:v>70 a 74 años</c:v>
                </c:pt>
                <c:pt idx="15">
                  <c:v>75 a 79 años</c:v>
                </c:pt>
                <c:pt idx="16">
                  <c:v>80 a 84 años</c:v>
                </c:pt>
                <c:pt idx="17">
                  <c:v>85 a 89 años</c:v>
                </c:pt>
                <c:pt idx="18">
                  <c:v>90 a 94 años</c:v>
                </c:pt>
                <c:pt idx="19">
                  <c:v>95 y +</c:v>
                </c:pt>
              </c:strCache>
            </c:strRef>
          </c:cat>
          <c:val>
            <c:numRef>
              <c:f>P.Diab!$M$3:$M$22</c:f>
              <c:numCache>
                <c:formatCode>0.00%</c:formatCode>
                <c:ptCount val="20"/>
                <c:pt idx="0">
                  <c:v>1.3229263130043657E-4</c:v>
                </c:pt>
                <c:pt idx="1">
                  <c:v>7.9375578780261941E-4</c:v>
                </c:pt>
                <c:pt idx="2">
                  <c:v>1.5213652599550204E-3</c:v>
                </c:pt>
                <c:pt idx="3">
                  <c:v>2.5797063103585129E-3</c:v>
                </c:pt>
                <c:pt idx="4">
                  <c:v>2.7119989416589498E-3</c:v>
                </c:pt>
                <c:pt idx="5">
                  <c:v>3.9687789390130974E-3</c:v>
                </c:pt>
                <c:pt idx="6">
                  <c:v>5.7547294615689906E-3</c:v>
                </c:pt>
                <c:pt idx="7">
                  <c:v>1.0649556819685144E-2</c:v>
                </c:pt>
                <c:pt idx="8">
                  <c:v>2.7516867310490807E-2</c:v>
                </c:pt>
                <c:pt idx="9">
                  <c:v>3.4859108347665035E-2</c:v>
                </c:pt>
                <c:pt idx="10">
                  <c:v>4.8419103055959783E-2</c:v>
                </c:pt>
                <c:pt idx="11">
                  <c:v>7.7854213520306914E-2</c:v>
                </c:pt>
                <c:pt idx="12">
                  <c:v>9.2869427172906471E-2</c:v>
                </c:pt>
                <c:pt idx="13">
                  <c:v>8.8371477708691623E-2</c:v>
                </c:pt>
                <c:pt idx="14">
                  <c:v>6.0193147241698636E-2</c:v>
                </c:pt>
                <c:pt idx="15">
                  <c:v>2.969969572694801E-2</c:v>
                </c:pt>
                <c:pt idx="16">
                  <c:v>1.4684482074348458E-2</c:v>
                </c:pt>
                <c:pt idx="17">
                  <c:v>4.0349252546633156E-3</c:v>
                </c:pt>
                <c:pt idx="18">
                  <c:v>1.2567799973541474E-3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77569728"/>
        <c:axId val="177567552"/>
      </c:barChart>
      <c:catAx>
        <c:axId val="1775697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77567552"/>
        <c:crosses val="autoZero"/>
        <c:auto val="1"/>
        <c:lblAlgn val="ctr"/>
        <c:lblOffset val="100"/>
        <c:noMultiLvlLbl val="0"/>
      </c:catAx>
      <c:valAx>
        <c:axId val="1775675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77569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P.Dis!$K$1</c:f>
          <c:strCache>
            <c:ptCount val="1"/>
            <c:pt idx="0">
              <c:v>Piramide de afiliados del IPSST en plan DISCAPACIDAD a Junio 2022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>
        <c:manualLayout>
          <c:layoutTarget val="inner"/>
          <c:xMode val="edge"/>
          <c:yMode val="edge"/>
          <c:x val="0.12357272987935332"/>
          <c:y val="0.14631742887455607"/>
          <c:w val="0.8260967379077615"/>
          <c:h val="0.720703507567865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P.Dis!$L$2</c:f>
              <c:strCache>
                <c:ptCount val="1"/>
                <c:pt idx="0">
                  <c:v>FEMENINO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P.Dis!$L$3:$L$22</c:f>
              <c:numCache>
                <c:formatCode>0.00%</c:formatCode>
                <c:ptCount val="20"/>
                <c:pt idx="0">
                  <c:v>-1.9439494573141099E-2</c:v>
                </c:pt>
                <c:pt idx="1">
                  <c:v>-3.5315081807872996E-2</c:v>
                </c:pt>
                <c:pt idx="2">
                  <c:v>-3.9526972298720237E-2</c:v>
                </c:pt>
                <c:pt idx="3">
                  <c:v>-2.8835250283492628E-2</c:v>
                </c:pt>
                <c:pt idx="4">
                  <c:v>-2.7863275554835573E-2</c:v>
                </c:pt>
                <c:pt idx="5">
                  <c:v>-2.8187267131054593E-2</c:v>
                </c:pt>
                <c:pt idx="6">
                  <c:v>-2.1221448242345699E-2</c:v>
                </c:pt>
                <c:pt idx="7">
                  <c:v>-1.6847561963388952E-2</c:v>
                </c:pt>
                <c:pt idx="8">
                  <c:v>-2.073546087801717E-2</c:v>
                </c:pt>
                <c:pt idx="9">
                  <c:v>-1.9925481937469625E-2</c:v>
                </c:pt>
                <c:pt idx="10">
                  <c:v>-1.8143528268265024E-2</c:v>
                </c:pt>
                <c:pt idx="11">
                  <c:v>-2.4623359792645391E-2</c:v>
                </c:pt>
                <c:pt idx="12">
                  <c:v>-2.8025271342945083E-2</c:v>
                </c:pt>
                <c:pt idx="13">
                  <c:v>-2.5595334521302446E-2</c:v>
                </c:pt>
                <c:pt idx="14">
                  <c:v>-2.3327393487769316E-2</c:v>
                </c:pt>
                <c:pt idx="15">
                  <c:v>-1.8305524056374534E-2</c:v>
                </c:pt>
                <c:pt idx="16">
                  <c:v>-1.7657540903936498E-2</c:v>
                </c:pt>
                <c:pt idx="17">
                  <c:v>-1.4417625141746314E-2</c:v>
                </c:pt>
                <c:pt idx="18">
                  <c:v>-7.6138020411469299E-3</c:v>
                </c:pt>
                <c:pt idx="19">
                  <c:v>-3.0779199740806739E-3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P.Dis!$M$2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P.Dis!$M$3:$M$22</c:f>
              <c:numCache>
                <c:formatCode>0.00%</c:formatCode>
                <c:ptCount val="20"/>
                <c:pt idx="0">
                  <c:v>3.7745018629515632E-2</c:v>
                </c:pt>
                <c:pt idx="1">
                  <c:v>8.4561801393163771E-2</c:v>
                </c:pt>
                <c:pt idx="2">
                  <c:v>8.2617851935849668E-2</c:v>
                </c:pt>
                <c:pt idx="3">
                  <c:v>4.8112749068524217E-2</c:v>
                </c:pt>
                <c:pt idx="4">
                  <c:v>3.7259031265187106E-2</c:v>
                </c:pt>
                <c:pt idx="5">
                  <c:v>3.1103191317025759E-2</c:v>
                </c:pt>
                <c:pt idx="6">
                  <c:v>2.6243317673740482E-2</c:v>
                </c:pt>
                <c:pt idx="7">
                  <c:v>2.0573465089907664E-2</c:v>
                </c:pt>
                <c:pt idx="8">
                  <c:v>2.1383444030455209E-2</c:v>
                </c:pt>
                <c:pt idx="9">
                  <c:v>1.7819536692046008E-2</c:v>
                </c:pt>
                <c:pt idx="10">
                  <c:v>1.6037583022841407E-2</c:v>
                </c:pt>
                <c:pt idx="11">
                  <c:v>2.3327393487769316E-2</c:v>
                </c:pt>
                <c:pt idx="12">
                  <c:v>2.8025271342945083E-2</c:v>
                </c:pt>
                <c:pt idx="13">
                  <c:v>2.6891300826178518E-2</c:v>
                </c:pt>
                <c:pt idx="14">
                  <c:v>2.3975376640207356E-2</c:v>
                </c:pt>
                <c:pt idx="15">
                  <c:v>1.538959987040337E-2</c:v>
                </c:pt>
                <c:pt idx="16">
                  <c:v>1.2473675684432205E-2</c:v>
                </c:pt>
                <c:pt idx="17">
                  <c:v>5.3458610076138023E-3</c:v>
                </c:pt>
                <c:pt idx="18">
                  <c:v>2.4299368216426373E-3</c:v>
                </c:pt>
                <c:pt idx="19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77568096"/>
        <c:axId val="177570272"/>
      </c:barChart>
      <c:catAx>
        <c:axId val="1775680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77570272"/>
        <c:crosses val="autoZero"/>
        <c:auto val="1"/>
        <c:lblAlgn val="ctr"/>
        <c:lblOffset val="10"/>
        <c:noMultiLvlLbl val="0"/>
      </c:catAx>
      <c:valAx>
        <c:axId val="1775702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77568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4445929552923532"/>
          <c:y val="0.93645047767758005"/>
          <c:w val="0.28419047619047622"/>
          <c:h val="4.88072719223252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Enf.Reu.Aut!$K$1</c:f>
          <c:strCache>
            <c:ptCount val="1"/>
            <c:pt idx="0">
              <c:v>Piramide de afiliados del IPSST en plan ENFERM. REUMAT. Y AUTOINM. a Junio 2022</c:v>
            </c:pt>
          </c:strCache>
        </c:strRef>
      </c:tx>
      <c:layout>
        <c:manualLayout>
          <c:xMode val="edge"/>
          <c:yMode val="edge"/>
          <c:x val="0.19617935993294955"/>
          <c:y val="1.73535752236493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>
        <c:manualLayout>
          <c:layoutTarget val="inner"/>
          <c:xMode val="edge"/>
          <c:yMode val="edge"/>
          <c:x val="0.12357272987935332"/>
          <c:y val="0.14631742887455607"/>
          <c:w val="0.8260967379077615"/>
          <c:h val="0.720703507567865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Enf.Reu.Aut!$L$2</c:f>
              <c:strCache>
                <c:ptCount val="1"/>
                <c:pt idx="0">
                  <c:v>FEMENINO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Enf.Reu.Aut!$L$3:$L$22</c:f>
              <c:numCache>
                <c:formatCode>0.00%</c:formatCode>
                <c:ptCount val="20"/>
                <c:pt idx="0">
                  <c:v>-5.305039787798408E-4</c:v>
                </c:pt>
                <c:pt idx="1">
                  <c:v>-3.183023872679045E-3</c:v>
                </c:pt>
                <c:pt idx="2">
                  <c:v>-6.36604774535809E-3</c:v>
                </c:pt>
                <c:pt idx="3">
                  <c:v>-1.1671087533156498E-2</c:v>
                </c:pt>
                <c:pt idx="4">
                  <c:v>-1.220159151193634E-2</c:v>
                </c:pt>
                <c:pt idx="5">
                  <c:v>-2.3872679045092837E-2</c:v>
                </c:pt>
                <c:pt idx="6">
                  <c:v>-2.1750663129973476E-2</c:v>
                </c:pt>
                <c:pt idx="7">
                  <c:v>-3.8726790450928382E-2</c:v>
                </c:pt>
                <c:pt idx="8">
                  <c:v>-5.7824933687002651E-2</c:v>
                </c:pt>
                <c:pt idx="9">
                  <c:v>-7.9575596816976124E-2</c:v>
                </c:pt>
                <c:pt idx="10">
                  <c:v>-8.2758620689655171E-2</c:v>
                </c:pt>
                <c:pt idx="11">
                  <c:v>-0.1220159151193634</c:v>
                </c:pt>
                <c:pt idx="12">
                  <c:v>-0.12360742705570292</c:v>
                </c:pt>
                <c:pt idx="13">
                  <c:v>-8.5411140583554382E-2</c:v>
                </c:pt>
                <c:pt idx="14">
                  <c:v>-5.9946949602122018E-2</c:v>
                </c:pt>
                <c:pt idx="15">
                  <c:v>-2.546419098143236E-2</c:v>
                </c:pt>
                <c:pt idx="16">
                  <c:v>-1.8567639257294429E-2</c:v>
                </c:pt>
                <c:pt idx="17">
                  <c:v>-3.7135278514588859E-3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Enf.Reu.Aut!$M$2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Enf.Reu.Aut!$M$3:$M$22</c:f>
              <c:numCache>
                <c:formatCode>0.00%</c:formatCode>
                <c:ptCount val="20"/>
                <c:pt idx="0">
                  <c:v>1.5915119363395225E-3</c:v>
                </c:pt>
                <c:pt idx="1">
                  <c:v>2.1220159151193632E-3</c:v>
                </c:pt>
                <c:pt idx="2">
                  <c:v>4.2440318302387264E-3</c:v>
                </c:pt>
                <c:pt idx="3">
                  <c:v>6.36604774535809E-3</c:v>
                </c:pt>
                <c:pt idx="4">
                  <c:v>7.4270557029177718E-3</c:v>
                </c:pt>
                <c:pt idx="5">
                  <c:v>7.4270557029177718E-3</c:v>
                </c:pt>
                <c:pt idx="6">
                  <c:v>5.8355437665782491E-3</c:v>
                </c:pt>
                <c:pt idx="7">
                  <c:v>1.0079575596816976E-2</c:v>
                </c:pt>
                <c:pt idx="8">
                  <c:v>1.6445623342175066E-2</c:v>
                </c:pt>
                <c:pt idx="9">
                  <c:v>2.546419098143236E-2</c:v>
                </c:pt>
                <c:pt idx="10">
                  <c:v>2.59946949602122E-2</c:v>
                </c:pt>
                <c:pt idx="11">
                  <c:v>2.3342175066312996E-2</c:v>
                </c:pt>
                <c:pt idx="12">
                  <c:v>2.8116710875331564E-2</c:v>
                </c:pt>
                <c:pt idx="13">
                  <c:v>3.8196286472148538E-2</c:v>
                </c:pt>
                <c:pt idx="14">
                  <c:v>1.273209549071618E-2</c:v>
                </c:pt>
                <c:pt idx="15">
                  <c:v>5.3050397877984082E-3</c:v>
                </c:pt>
                <c:pt idx="16">
                  <c:v>1.5915119363395225E-3</c:v>
                </c:pt>
                <c:pt idx="17">
                  <c:v>5.305039787798408E-4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5751504"/>
        <c:axId val="235355232"/>
      </c:barChart>
      <c:catAx>
        <c:axId val="557515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235355232"/>
        <c:crosses val="autoZero"/>
        <c:auto val="1"/>
        <c:lblAlgn val="ctr"/>
        <c:lblOffset val="10"/>
        <c:noMultiLvlLbl val="0"/>
      </c:catAx>
      <c:valAx>
        <c:axId val="235355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55751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4445929552923532"/>
          <c:y val="0.93645047767758005"/>
          <c:w val="0.28419047619047622"/>
          <c:h val="4.88072719223252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Escl!$K$1</c:f>
          <c:strCache>
            <c:ptCount val="1"/>
            <c:pt idx="0">
              <c:v>Piramide de afiliados del IPSST en plan ESCLEROSIS a Junio 2022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>
        <c:manualLayout>
          <c:layoutTarget val="inner"/>
          <c:xMode val="edge"/>
          <c:yMode val="edge"/>
          <c:x val="0.12357272987935332"/>
          <c:y val="0.14631742887455607"/>
          <c:w val="0.8260967379077615"/>
          <c:h val="0.720703507567865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Escl!$L$2</c:f>
              <c:strCache>
                <c:ptCount val="1"/>
                <c:pt idx="0">
                  <c:v>FEMENINO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Escl!$K$3:$K$22</c:f>
              <c:strCache>
                <c:ptCount val="20"/>
                <c:pt idx="0">
                  <c:v>0 a 4 años</c:v>
                </c:pt>
                <c:pt idx="1">
                  <c:v>5 a 9 años</c:v>
                </c:pt>
                <c:pt idx="2">
                  <c:v>10 a 14 años</c:v>
                </c:pt>
                <c:pt idx="3">
                  <c:v>15 a 19 años</c:v>
                </c:pt>
                <c:pt idx="4">
                  <c:v>20 a 24 años</c:v>
                </c:pt>
                <c:pt idx="5">
                  <c:v>25 a 29 años </c:v>
                </c:pt>
                <c:pt idx="6">
                  <c:v>30 a 34 años </c:v>
                </c:pt>
                <c:pt idx="7">
                  <c:v>35 a 39 años</c:v>
                </c:pt>
                <c:pt idx="8">
                  <c:v>40 a 44 años</c:v>
                </c:pt>
                <c:pt idx="9">
                  <c:v>45 a 49 años</c:v>
                </c:pt>
                <c:pt idx="10">
                  <c:v>50 a 54 años</c:v>
                </c:pt>
                <c:pt idx="11">
                  <c:v>55 a 59 años</c:v>
                </c:pt>
                <c:pt idx="12">
                  <c:v>60 a 64 años</c:v>
                </c:pt>
                <c:pt idx="13">
                  <c:v>65 a 69 años</c:v>
                </c:pt>
                <c:pt idx="14">
                  <c:v>70 a 74 años</c:v>
                </c:pt>
                <c:pt idx="15">
                  <c:v>75 a 79 años</c:v>
                </c:pt>
                <c:pt idx="16">
                  <c:v>80 a 84 años</c:v>
                </c:pt>
                <c:pt idx="17">
                  <c:v>85 a 89 años</c:v>
                </c:pt>
                <c:pt idx="18">
                  <c:v>90 a 94 años</c:v>
                </c:pt>
                <c:pt idx="19">
                  <c:v>95 y +</c:v>
                </c:pt>
              </c:strCache>
            </c:strRef>
          </c:cat>
          <c:val>
            <c:numRef>
              <c:f>Escl!$L$3:$L$22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-6.2111801242236021E-3</c:v>
                </c:pt>
                <c:pt idx="4">
                  <c:v>-1.8633540372670808E-2</c:v>
                </c:pt>
                <c:pt idx="5">
                  <c:v>-8.0745341614906832E-2</c:v>
                </c:pt>
                <c:pt idx="6">
                  <c:v>-7.4534161490683232E-2</c:v>
                </c:pt>
                <c:pt idx="7">
                  <c:v>-5.5900621118012424E-2</c:v>
                </c:pt>
                <c:pt idx="8">
                  <c:v>-8.6956521739130432E-2</c:v>
                </c:pt>
                <c:pt idx="9">
                  <c:v>-6.2111801242236024E-2</c:v>
                </c:pt>
                <c:pt idx="10">
                  <c:v>-7.4534161490683232E-2</c:v>
                </c:pt>
                <c:pt idx="11">
                  <c:v>-6.2111801242236024E-2</c:v>
                </c:pt>
                <c:pt idx="12">
                  <c:v>-6.8322981366459631E-2</c:v>
                </c:pt>
                <c:pt idx="13">
                  <c:v>-6.2111801242236024E-2</c:v>
                </c:pt>
                <c:pt idx="14">
                  <c:v>-1.8633540372670808E-2</c:v>
                </c:pt>
                <c:pt idx="15">
                  <c:v>-1.2422360248447204E-2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"/>
          <c:order val="1"/>
          <c:tx>
            <c:strRef>
              <c:f>Escl!$M$2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Escl!$K$3:$K$22</c:f>
              <c:strCache>
                <c:ptCount val="20"/>
                <c:pt idx="0">
                  <c:v>0 a 4 años</c:v>
                </c:pt>
                <c:pt idx="1">
                  <c:v>5 a 9 años</c:v>
                </c:pt>
                <c:pt idx="2">
                  <c:v>10 a 14 años</c:v>
                </c:pt>
                <c:pt idx="3">
                  <c:v>15 a 19 años</c:v>
                </c:pt>
                <c:pt idx="4">
                  <c:v>20 a 24 años</c:v>
                </c:pt>
                <c:pt idx="5">
                  <c:v>25 a 29 años </c:v>
                </c:pt>
                <c:pt idx="6">
                  <c:v>30 a 34 años </c:v>
                </c:pt>
                <c:pt idx="7">
                  <c:v>35 a 39 años</c:v>
                </c:pt>
                <c:pt idx="8">
                  <c:v>40 a 44 años</c:v>
                </c:pt>
                <c:pt idx="9">
                  <c:v>45 a 49 años</c:v>
                </c:pt>
                <c:pt idx="10">
                  <c:v>50 a 54 años</c:v>
                </c:pt>
                <c:pt idx="11">
                  <c:v>55 a 59 años</c:v>
                </c:pt>
                <c:pt idx="12">
                  <c:v>60 a 64 años</c:v>
                </c:pt>
                <c:pt idx="13">
                  <c:v>65 a 69 años</c:v>
                </c:pt>
                <c:pt idx="14">
                  <c:v>70 a 74 años</c:v>
                </c:pt>
                <c:pt idx="15">
                  <c:v>75 a 79 años</c:v>
                </c:pt>
                <c:pt idx="16">
                  <c:v>80 a 84 años</c:v>
                </c:pt>
                <c:pt idx="17">
                  <c:v>85 a 89 años</c:v>
                </c:pt>
                <c:pt idx="18">
                  <c:v>90 a 94 años</c:v>
                </c:pt>
                <c:pt idx="19">
                  <c:v>95 y +</c:v>
                </c:pt>
              </c:strCache>
            </c:strRef>
          </c:cat>
          <c:val>
            <c:numRef>
              <c:f>Escl!$M$3:$M$22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6.2111801242236021E-3</c:v>
                </c:pt>
                <c:pt idx="4">
                  <c:v>3.1055900621118012E-2</c:v>
                </c:pt>
                <c:pt idx="5">
                  <c:v>2.4844720496894408E-2</c:v>
                </c:pt>
                <c:pt idx="6">
                  <c:v>3.1055900621118012E-2</c:v>
                </c:pt>
                <c:pt idx="7">
                  <c:v>4.3478260869565216E-2</c:v>
                </c:pt>
                <c:pt idx="8">
                  <c:v>3.7267080745341616E-2</c:v>
                </c:pt>
                <c:pt idx="9">
                  <c:v>4.9689440993788817E-2</c:v>
                </c:pt>
                <c:pt idx="10">
                  <c:v>2.4844720496894408E-2</c:v>
                </c:pt>
                <c:pt idx="11">
                  <c:v>2.4844720496894408E-2</c:v>
                </c:pt>
                <c:pt idx="12">
                  <c:v>2.4844720496894408E-2</c:v>
                </c:pt>
                <c:pt idx="13">
                  <c:v>6.2111801242236021E-3</c:v>
                </c:pt>
                <c:pt idx="14">
                  <c:v>1.2422360248447204E-2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35350336"/>
        <c:axId val="235344352"/>
      </c:barChart>
      <c:catAx>
        <c:axId val="2353503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235344352"/>
        <c:crosses val="autoZero"/>
        <c:auto val="1"/>
        <c:lblAlgn val="ctr"/>
        <c:lblOffset val="10"/>
        <c:noMultiLvlLbl val="0"/>
      </c:catAx>
      <c:valAx>
        <c:axId val="2353443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235350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4445929552923532"/>
          <c:y val="0.93645047767758005"/>
          <c:w val="0.28419047619047622"/>
          <c:h val="4.88072719223252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Hemo!$K$1</c:f>
          <c:strCache>
            <c:ptCount val="1"/>
            <c:pt idx="0">
              <c:v>Piramide de afiliados del IPSST en plan HEMOFILIA a Junio 2022, en %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>
        <c:manualLayout>
          <c:layoutTarget val="inner"/>
          <c:xMode val="edge"/>
          <c:yMode val="edge"/>
          <c:x val="0.12357272987935332"/>
          <c:y val="0.14631742887455607"/>
          <c:w val="0.8260967379077615"/>
          <c:h val="0.720703507567865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Hemo!$L$2</c:f>
              <c:strCache>
                <c:ptCount val="1"/>
                <c:pt idx="0">
                  <c:v>FEMENINO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Hemo!$K$3:$K$22</c:f>
              <c:strCache>
                <c:ptCount val="20"/>
                <c:pt idx="0">
                  <c:v>0 a 4 años</c:v>
                </c:pt>
                <c:pt idx="1">
                  <c:v>5 a 9 años</c:v>
                </c:pt>
                <c:pt idx="2">
                  <c:v>10 a 14 años</c:v>
                </c:pt>
                <c:pt idx="3">
                  <c:v>15 a 19 años</c:v>
                </c:pt>
                <c:pt idx="4">
                  <c:v>20 a 24 años</c:v>
                </c:pt>
                <c:pt idx="5">
                  <c:v>25 a 29 años </c:v>
                </c:pt>
                <c:pt idx="6">
                  <c:v>30 a 34 años </c:v>
                </c:pt>
                <c:pt idx="7">
                  <c:v>35 a 39 años</c:v>
                </c:pt>
                <c:pt idx="8">
                  <c:v>40 a 44 años</c:v>
                </c:pt>
                <c:pt idx="9">
                  <c:v>45 a 49 años</c:v>
                </c:pt>
                <c:pt idx="10">
                  <c:v>50 a 54 años</c:v>
                </c:pt>
                <c:pt idx="11">
                  <c:v>55 a 59 años</c:v>
                </c:pt>
                <c:pt idx="12">
                  <c:v>60 a 64 años</c:v>
                </c:pt>
                <c:pt idx="13">
                  <c:v>65 a 69 años</c:v>
                </c:pt>
                <c:pt idx="14">
                  <c:v>70 a 74 años</c:v>
                </c:pt>
                <c:pt idx="15">
                  <c:v>75 a 79 años</c:v>
                </c:pt>
                <c:pt idx="16">
                  <c:v>80 a 84 años</c:v>
                </c:pt>
                <c:pt idx="17">
                  <c:v>85 a 89 años</c:v>
                </c:pt>
                <c:pt idx="18">
                  <c:v>90 a 94 años</c:v>
                </c:pt>
                <c:pt idx="19">
                  <c:v>95 y +</c:v>
                </c:pt>
              </c:strCache>
            </c:strRef>
          </c:cat>
          <c:val>
            <c:numRef>
              <c:f>Hemo!$L$3:$L$22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-4.878048780487805E-2</c:v>
                </c:pt>
                <c:pt idx="4">
                  <c:v>-9.7560975609756101E-2</c:v>
                </c:pt>
                <c:pt idx="5">
                  <c:v>0</c:v>
                </c:pt>
                <c:pt idx="6">
                  <c:v>0</c:v>
                </c:pt>
                <c:pt idx="7">
                  <c:v>-4.878048780487805E-2</c:v>
                </c:pt>
                <c:pt idx="8">
                  <c:v>0</c:v>
                </c:pt>
                <c:pt idx="9">
                  <c:v>-2.4390243902439025E-2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"/>
          <c:order val="1"/>
          <c:tx>
            <c:strRef>
              <c:f>Hemo!$M$2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Hemo!$K$3:$K$22</c:f>
              <c:strCache>
                <c:ptCount val="20"/>
                <c:pt idx="0">
                  <c:v>0 a 4 años</c:v>
                </c:pt>
                <c:pt idx="1">
                  <c:v>5 a 9 años</c:v>
                </c:pt>
                <c:pt idx="2">
                  <c:v>10 a 14 años</c:v>
                </c:pt>
                <c:pt idx="3">
                  <c:v>15 a 19 años</c:v>
                </c:pt>
                <c:pt idx="4">
                  <c:v>20 a 24 años</c:v>
                </c:pt>
                <c:pt idx="5">
                  <c:v>25 a 29 años </c:v>
                </c:pt>
                <c:pt idx="6">
                  <c:v>30 a 34 años </c:v>
                </c:pt>
                <c:pt idx="7">
                  <c:v>35 a 39 años</c:v>
                </c:pt>
                <c:pt idx="8">
                  <c:v>40 a 44 años</c:v>
                </c:pt>
                <c:pt idx="9">
                  <c:v>45 a 49 años</c:v>
                </c:pt>
                <c:pt idx="10">
                  <c:v>50 a 54 años</c:v>
                </c:pt>
                <c:pt idx="11">
                  <c:v>55 a 59 años</c:v>
                </c:pt>
                <c:pt idx="12">
                  <c:v>60 a 64 años</c:v>
                </c:pt>
                <c:pt idx="13">
                  <c:v>65 a 69 años</c:v>
                </c:pt>
                <c:pt idx="14">
                  <c:v>70 a 74 años</c:v>
                </c:pt>
                <c:pt idx="15">
                  <c:v>75 a 79 años</c:v>
                </c:pt>
                <c:pt idx="16">
                  <c:v>80 a 84 años</c:v>
                </c:pt>
                <c:pt idx="17">
                  <c:v>85 a 89 años</c:v>
                </c:pt>
                <c:pt idx="18">
                  <c:v>90 a 94 años</c:v>
                </c:pt>
                <c:pt idx="19">
                  <c:v>95 y +</c:v>
                </c:pt>
              </c:strCache>
            </c:strRef>
          </c:cat>
          <c:val>
            <c:numRef>
              <c:f>Hemo!$M$3:$M$22</c:f>
              <c:numCache>
                <c:formatCode>0.00%</c:formatCode>
                <c:ptCount val="20"/>
                <c:pt idx="0">
                  <c:v>2.4390243902439025E-2</c:v>
                </c:pt>
                <c:pt idx="1">
                  <c:v>0.12195121951219512</c:v>
                </c:pt>
                <c:pt idx="2">
                  <c:v>0.14634146341463414</c:v>
                </c:pt>
                <c:pt idx="3">
                  <c:v>7.3170731707317069E-2</c:v>
                </c:pt>
                <c:pt idx="4">
                  <c:v>4.878048780487805E-2</c:v>
                </c:pt>
                <c:pt idx="5">
                  <c:v>7.3170731707317069E-2</c:v>
                </c:pt>
                <c:pt idx="6">
                  <c:v>4.878048780487805E-2</c:v>
                </c:pt>
                <c:pt idx="7">
                  <c:v>2.4390243902439025E-2</c:v>
                </c:pt>
                <c:pt idx="8">
                  <c:v>4.878048780487805E-2</c:v>
                </c:pt>
                <c:pt idx="9">
                  <c:v>2.4390243902439025E-2</c:v>
                </c:pt>
                <c:pt idx="10">
                  <c:v>4.878048780487805E-2</c:v>
                </c:pt>
                <c:pt idx="11">
                  <c:v>4.878048780487805E-2</c:v>
                </c:pt>
                <c:pt idx="12">
                  <c:v>0</c:v>
                </c:pt>
                <c:pt idx="13">
                  <c:v>2.4390243902439025E-2</c:v>
                </c:pt>
                <c:pt idx="14">
                  <c:v>2.4390243902439025E-2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35341632"/>
        <c:axId val="235344896"/>
      </c:barChart>
      <c:catAx>
        <c:axId val="2353416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235344896"/>
        <c:crosses val="autoZero"/>
        <c:auto val="1"/>
        <c:lblAlgn val="ctr"/>
        <c:lblOffset val="10"/>
        <c:noMultiLvlLbl val="0"/>
      </c:catAx>
      <c:valAx>
        <c:axId val="2353448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235341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4445929552923532"/>
          <c:y val="0.93645047767758005"/>
          <c:w val="0.28419047619047622"/>
          <c:h val="4.88072719223252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HepC!$K$1</c:f>
          <c:strCache>
            <c:ptCount val="1"/>
            <c:pt idx="0">
              <c:v>Piramide de afiliados del IPSST en plan HEPATITIS C a Junio 2022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>
        <c:manualLayout>
          <c:layoutTarget val="inner"/>
          <c:xMode val="edge"/>
          <c:yMode val="edge"/>
          <c:x val="0.12357272987935332"/>
          <c:y val="0.14631742887455607"/>
          <c:w val="0.8260967379077615"/>
          <c:h val="0.720703507567865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HepC!$L$2</c:f>
              <c:strCache>
                <c:ptCount val="1"/>
                <c:pt idx="0">
                  <c:v>FEMENINO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HepC!$K$3:$K$22</c:f>
              <c:strCache>
                <c:ptCount val="20"/>
                <c:pt idx="0">
                  <c:v>0 a 4 años</c:v>
                </c:pt>
                <c:pt idx="1">
                  <c:v>5 a 9 años</c:v>
                </c:pt>
                <c:pt idx="2">
                  <c:v>10 a 14 años</c:v>
                </c:pt>
                <c:pt idx="3">
                  <c:v>15 a 19 años</c:v>
                </c:pt>
                <c:pt idx="4">
                  <c:v>20 a 24 años</c:v>
                </c:pt>
                <c:pt idx="5">
                  <c:v>25 a 29 años </c:v>
                </c:pt>
                <c:pt idx="6">
                  <c:v>30 a 34 años </c:v>
                </c:pt>
                <c:pt idx="7">
                  <c:v>35 a 39 años</c:v>
                </c:pt>
                <c:pt idx="8">
                  <c:v>40 a 44 años</c:v>
                </c:pt>
                <c:pt idx="9">
                  <c:v>45 a 49 años</c:v>
                </c:pt>
                <c:pt idx="10">
                  <c:v>50 a 54 años</c:v>
                </c:pt>
                <c:pt idx="11">
                  <c:v>55 a 59 años</c:v>
                </c:pt>
                <c:pt idx="12">
                  <c:v>60 a 64 años</c:v>
                </c:pt>
                <c:pt idx="13">
                  <c:v>65 a 69 años</c:v>
                </c:pt>
                <c:pt idx="14">
                  <c:v>70 a 74 años</c:v>
                </c:pt>
                <c:pt idx="15">
                  <c:v>75 a 79 años</c:v>
                </c:pt>
                <c:pt idx="16">
                  <c:v>80 a 84 años</c:v>
                </c:pt>
                <c:pt idx="17">
                  <c:v>85 a 89 años</c:v>
                </c:pt>
                <c:pt idx="18">
                  <c:v>90 a 94 años</c:v>
                </c:pt>
                <c:pt idx="19">
                  <c:v>95 y +</c:v>
                </c:pt>
              </c:strCache>
            </c:strRef>
          </c:cat>
          <c:val>
            <c:numRef>
              <c:f>HepC!$L$3:$L$22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-1.9230769230769232E-2</c:v>
                </c:pt>
                <c:pt idx="9">
                  <c:v>-3.2051282051282048E-2</c:v>
                </c:pt>
                <c:pt idx="10">
                  <c:v>-9.6153846153846159E-2</c:v>
                </c:pt>
                <c:pt idx="11">
                  <c:v>-3.8461538461538464E-2</c:v>
                </c:pt>
                <c:pt idx="12">
                  <c:v>-0.10256410256410256</c:v>
                </c:pt>
                <c:pt idx="13">
                  <c:v>-7.0512820512820512E-2</c:v>
                </c:pt>
                <c:pt idx="14">
                  <c:v>-0.10897435897435898</c:v>
                </c:pt>
                <c:pt idx="15">
                  <c:v>-8.3333333333333329E-2</c:v>
                </c:pt>
                <c:pt idx="16">
                  <c:v>-1.9230769230769232E-2</c:v>
                </c:pt>
                <c:pt idx="17">
                  <c:v>-6.41025641025641E-3</c:v>
                </c:pt>
                <c:pt idx="18">
                  <c:v>-6.41025641025641E-3</c:v>
                </c:pt>
                <c:pt idx="19">
                  <c:v>0</c:v>
                </c:pt>
              </c:numCache>
            </c:numRef>
          </c:val>
        </c:ser>
        <c:ser>
          <c:idx val="1"/>
          <c:order val="1"/>
          <c:tx>
            <c:strRef>
              <c:f>HepC!$M$2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HepC!$K$3:$K$22</c:f>
              <c:strCache>
                <c:ptCount val="20"/>
                <c:pt idx="0">
                  <c:v>0 a 4 años</c:v>
                </c:pt>
                <c:pt idx="1">
                  <c:v>5 a 9 años</c:v>
                </c:pt>
                <c:pt idx="2">
                  <c:v>10 a 14 años</c:v>
                </c:pt>
                <c:pt idx="3">
                  <c:v>15 a 19 años</c:v>
                </c:pt>
                <c:pt idx="4">
                  <c:v>20 a 24 años</c:v>
                </c:pt>
                <c:pt idx="5">
                  <c:v>25 a 29 años </c:v>
                </c:pt>
                <c:pt idx="6">
                  <c:v>30 a 34 años </c:v>
                </c:pt>
                <c:pt idx="7">
                  <c:v>35 a 39 años</c:v>
                </c:pt>
                <c:pt idx="8">
                  <c:v>40 a 44 años</c:v>
                </c:pt>
                <c:pt idx="9">
                  <c:v>45 a 49 años</c:v>
                </c:pt>
                <c:pt idx="10">
                  <c:v>50 a 54 años</c:v>
                </c:pt>
                <c:pt idx="11">
                  <c:v>55 a 59 años</c:v>
                </c:pt>
                <c:pt idx="12">
                  <c:v>60 a 64 años</c:v>
                </c:pt>
                <c:pt idx="13">
                  <c:v>65 a 69 años</c:v>
                </c:pt>
                <c:pt idx="14">
                  <c:v>70 a 74 años</c:v>
                </c:pt>
                <c:pt idx="15">
                  <c:v>75 a 79 años</c:v>
                </c:pt>
                <c:pt idx="16">
                  <c:v>80 a 84 años</c:v>
                </c:pt>
                <c:pt idx="17">
                  <c:v>85 a 89 años</c:v>
                </c:pt>
                <c:pt idx="18">
                  <c:v>90 a 94 años</c:v>
                </c:pt>
                <c:pt idx="19">
                  <c:v>95 y +</c:v>
                </c:pt>
              </c:strCache>
            </c:strRef>
          </c:cat>
          <c:val>
            <c:numRef>
              <c:f>HepC!$M$3:$M$22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1.282051282051282E-2</c:v>
                </c:pt>
                <c:pt idx="6">
                  <c:v>6.41025641025641E-3</c:v>
                </c:pt>
                <c:pt idx="7">
                  <c:v>1.282051282051282E-2</c:v>
                </c:pt>
                <c:pt idx="8">
                  <c:v>1.282051282051282E-2</c:v>
                </c:pt>
                <c:pt idx="9">
                  <c:v>2.564102564102564E-2</c:v>
                </c:pt>
                <c:pt idx="10">
                  <c:v>3.8461538461538464E-2</c:v>
                </c:pt>
                <c:pt idx="11">
                  <c:v>5.128205128205128E-2</c:v>
                </c:pt>
                <c:pt idx="12">
                  <c:v>5.7692307692307696E-2</c:v>
                </c:pt>
                <c:pt idx="13">
                  <c:v>3.8461538461538464E-2</c:v>
                </c:pt>
                <c:pt idx="14">
                  <c:v>7.0512820512820512E-2</c:v>
                </c:pt>
                <c:pt idx="15">
                  <c:v>5.128205128205128E-2</c:v>
                </c:pt>
                <c:pt idx="16">
                  <c:v>3.8461538461538464E-2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35345440"/>
        <c:axId val="235349248"/>
      </c:barChart>
      <c:catAx>
        <c:axId val="2353454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235349248"/>
        <c:crosses val="autoZero"/>
        <c:auto val="1"/>
        <c:lblAlgn val="ctr"/>
        <c:lblOffset val="10"/>
        <c:noMultiLvlLbl val="0"/>
      </c:catAx>
      <c:valAx>
        <c:axId val="2353492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235345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4445929552923532"/>
          <c:y val="0.93645047767758005"/>
          <c:w val="0.28419047619047622"/>
          <c:h val="4.88072719223252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Inm!$K$1</c:f>
          <c:strCache>
            <c:ptCount val="1"/>
            <c:pt idx="0">
              <c:v>Piramide de afiliados del IPSST en plan INMUNOCOMPROMETIDOS a Junio 2022, en %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>
        <c:manualLayout>
          <c:layoutTarget val="inner"/>
          <c:xMode val="edge"/>
          <c:yMode val="edge"/>
          <c:x val="0.12357272987935332"/>
          <c:y val="0.14631742887455607"/>
          <c:w val="0.8260967379077615"/>
          <c:h val="0.720703507567865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Inm!$L$2</c:f>
              <c:strCache>
                <c:ptCount val="1"/>
                <c:pt idx="0">
                  <c:v>FEMENINO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Inm!$K$3:$K$22</c:f>
              <c:strCache>
                <c:ptCount val="20"/>
                <c:pt idx="0">
                  <c:v>0 a 4 años</c:v>
                </c:pt>
                <c:pt idx="1">
                  <c:v>5 a 9 años</c:v>
                </c:pt>
                <c:pt idx="2">
                  <c:v>10 a 14 años</c:v>
                </c:pt>
                <c:pt idx="3">
                  <c:v>15 a 19 años</c:v>
                </c:pt>
                <c:pt idx="4">
                  <c:v>20 a 24 años</c:v>
                </c:pt>
                <c:pt idx="5">
                  <c:v>25 a 29 años </c:v>
                </c:pt>
                <c:pt idx="6">
                  <c:v>30 a 34 años </c:v>
                </c:pt>
                <c:pt idx="7">
                  <c:v>35 a 39 años</c:v>
                </c:pt>
                <c:pt idx="8">
                  <c:v>40 a 44 años</c:v>
                </c:pt>
                <c:pt idx="9">
                  <c:v>45 a 49 años</c:v>
                </c:pt>
                <c:pt idx="10">
                  <c:v>50 a 54 años</c:v>
                </c:pt>
                <c:pt idx="11">
                  <c:v>55 a 59 años</c:v>
                </c:pt>
                <c:pt idx="12">
                  <c:v>60 a 64 años</c:v>
                </c:pt>
                <c:pt idx="13">
                  <c:v>65 a 69 años</c:v>
                </c:pt>
                <c:pt idx="14">
                  <c:v>70 a 74 años</c:v>
                </c:pt>
                <c:pt idx="15">
                  <c:v>75 a 79 años</c:v>
                </c:pt>
                <c:pt idx="16">
                  <c:v>80 a 84 años</c:v>
                </c:pt>
                <c:pt idx="17">
                  <c:v>85 a 89 años</c:v>
                </c:pt>
                <c:pt idx="18">
                  <c:v>90 a 94 años</c:v>
                </c:pt>
                <c:pt idx="19">
                  <c:v>95 y +</c:v>
                </c:pt>
              </c:strCache>
            </c:strRef>
          </c:cat>
          <c:val>
            <c:numRef>
              <c:f>Inm!$L$3:$L$22</c:f>
              <c:numCache>
                <c:formatCode>0.00%</c:formatCode>
                <c:ptCount val="20"/>
                <c:pt idx="0">
                  <c:v>0</c:v>
                </c:pt>
                <c:pt idx="1">
                  <c:v>-3.2948929159802307E-3</c:v>
                </c:pt>
                <c:pt idx="2">
                  <c:v>-1.6474464579901153E-3</c:v>
                </c:pt>
                <c:pt idx="3">
                  <c:v>0</c:v>
                </c:pt>
                <c:pt idx="4">
                  <c:v>-1.6474464579901153E-3</c:v>
                </c:pt>
                <c:pt idx="5">
                  <c:v>-9.8846787479406912E-3</c:v>
                </c:pt>
                <c:pt idx="6">
                  <c:v>-1.1532125205930808E-2</c:v>
                </c:pt>
                <c:pt idx="7">
                  <c:v>-2.1416803953871501E-2</c:v>
                </c:pt>
                <c:pt idx="8">
                  <c:v>-2.6359143327841845E-2</c:v>
                </c:pt>
                <c:pt idx="9">
                  <c:v>-2.9654036243822075E-2</c:v>
                </c:pt>
                <c:pt idx="10">
                  <c:v>-3.6243822075782535E-2</c:v>
                </c:pt>
                <c:pt idx="11">
                  <c:v>-1.4827018121911038E-2</c:v>
                </c:pt>
                <c:pt idx="12">
                  <c:v>-1.9769357495881382E-2</c:v>
                </c:pt>
                <c:pt idx="13">
                  <c:v>-1.1532125205930808E-2</c:v>
                </c:pt>
                <c:pt idx="14">
                  <c:v>-6.5897858319604614E-3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"/>
          <c:order val="1"/>
          <c:tx>
            <c:strRef>
              <c:f>Inm!$M$2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Inm!$K$3:$K$22</c:f>
              <c:strCache>
                <c:ptCount val="20"/>
                <c:pt idx="0">
                  <c:v>0 a 4 años</c:v>
                </c:pt>
                <c:pt idx="1">
                  <c:v>5 a 9 años</c:v>
                </c:pt>
                <c:pt idx="2">
                  <c:v>10 a 14 años</c:v>
                </c:pt>
                <c:pt idx="3">
                  <c:v>15 a 19 años</c:v>
                </c:pt>
                <c:pt idx="4">
                  <c:v>20 a 24 años</c:v>
                </c:pt>
                <c:pt idx="5">
                  <c:v>25 a 29 años </c:v>
                </c:pt>
                <c:pt idx="6">
                  <c:v>30 a 34 años </c:v>
                </c:pt>
                <c:pt idx="7">
                  <c:v>35 a 39 años</c:v>
                </c:pt>
                <c:pt idx="8">
                  <c:v>40 a 44 años</c:v>
                </c:pt>
                <c:pt idx="9">
                  <c:v>45 a 49 años</c:v>
                </c:pt>
                <c:pt idx="10">
                  <c:v>50 a 54 años</c:v>
                </c:pt>
                <c:pt idx="11">
                  <c:v>55 a 59 años</c:v>
                </c:pt>
                <c:pt idx="12">
                  <c:v>60 a 64 años</c:v>
                </c:pt>
                <c:pt idx="13">
                  <c:v>65 a 69 años</c:v>
                </c:pt>
                <c:pt idx="14">
                  <c:v>70 a 74 años</c:v>
                </c:pt>
                <c:pt idx="15">
                  <c:v>75 a 79 años</c:v>
                </c:pt>
                <c:pt idx="16">
                  <c:v>80 a 84 años</c:v>
                </c:pt>
                <c:pt idx="17">
                  <c:v>85 a 89 años</c:v>
                </c:pt>
                <c:pt idx="18">
                  <c:v>90 a 94 años</c:v>
                </c:pt>
                <c:pt idx="19">
                  <c:v>95 y +</c:v>
                </c:pt>
              </c:strCache>
            </c:strRef>
          </c:cat>
          <c:val>
            <c:numRef>
              <c:f>Inm!$M$3:$M$22</c:f>
              <c:numCache>
                <c:formatCode>0.00%</c:formatCode>
                <c:ptCount val="20"/>
                <c:pt idx="0">
                  <c:v>0</c:v>
                </c:pt>
                <c:pt idx="1">
                  <c:v>1.6474464579901153E-3</c:v>
                </c:pt>
                <c:pt idx="2">
                  <c:v>0</c:v>
                </c:pt>
                <c:pt idx="3">
                  <c:v>3.2948929159802307E-3</c:v>
                </c:pt>
                <c:pt idx="4">
                  <c:v>3.459637561779242E-2</c:v>
                </c:pt>
                <c:pt idx="5">
                  <c:v>8.5667215815486003E-2</c:v>
                </c:pt>
                <c:pt idx="6">
                  <c:v>0.10378912685337727</c:v>
                </c:pt>
                <c:pt idx="7">
                  <c:v>8.7314662273476118E-2</c:v>
                </c:pt>
                <c:pt idx="8">
                  <c:v>0.14332784184514002</c:v>
                </c:pt>
                <c:pt idx="9">
                  <c:v>0.10543657331136738</c:v>
                </c:pt>
                <c:pt idx="10">
                  <c:v>7.4135090609555185E-2</c:v>
                </c:pt>
                <c:pt idx="11">
                  <c:v>7.4135090609555185E-2</c:v>
                </c:pt>
                <c:pt idx="12">
                  <c:v>4.4481054365733116E-2</c:v>
                </c:pt>
                <c:pt idx="13">
                  <c:v>2.4711696869851731E-2</c:v>
                </c:pt>
                <c:pt idx="14">
                  <c:v>1.3179571663920923E-2</c:v>
                </c:pt>
                <c:pt idx="15">
                  <c:v>8.2372322899505763E-3</c:v>
                </c:pt>
                <c:pt idx="16">
                  <c:v>1.6474464579901153E-3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35354688"/>
        <c:axId val="235340544"/>
      </c:barChart>
      <c:catAx>
        <c:axId val="2353546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235340544"/>
        <c:crosses val="autoZero"/>
        <c:auto val="1"/>
        <c:lblAlgn val="ctr"/>
        <c:lblOffset val="10"/>
        <c:noMultiLvlLbl val="0"/>
      </c:catAx>
      <c:valAx>
        <c:axId val="2353405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235354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4445929552923532"/>
          <c:y val="0.93645047767758005"/>
          <c:w val="0.28419047619047622"/>
          <c:h val="4.88072719223252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Ins.R!$K$1</c:f>
          <c:strCache>
            <c:ptCount val="1"/>
            <c:pt idx="0">
              <c:v>Piramide de afiliados del IPSST en plan INSUFIIENCIA RENAL a Junio 2022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>
        <c:manualLayout>
          <c:layoutTarget val="inner"/>
          <c:xMode val="edge"/>
          <c:yMode val="edge"/>
          <c:x val="0.12357272987935332"/>
          <c:y val="0.14631742887455607"/>
          <c:w val="0.8260967379077615"/>
          <c:h val="0.720703507567865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Ins.R!$L$2</c:f>
              <c:strCache>
                <c:ptCount val="1"/>
                <c:pt idx="0">
                  <c:v>FEMENINO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Ins.R!$K$3:$K$22</c:f>
              <c:strCache>
                <c:ptCount val="20"/>
                <c:pt idx="0">
                  <c:v>0 a 4 años</c:v>
                </c:pt>
                <c:pt idx="1">
                  <c:v>5 a 9 años</c:v>
                </c:pt>
                <c:pt idx="2">
                  <c:v>10 a 14 años</c:v>
                </c:pt>
                <c:pt idx="3">
                  <c:v>15 a 19 años</c:v>
                </c:pt>
                <c:pt idx="4">
                  <c:v>20 a 24 años</c:v>
                </c:pt>
                <c:pt idx="5">
                  <c:v>25 a 29 años </c:v>
                </c:pt>
                <c:pt idx="6">
                  <c:v>30 a 34 años </c:v>
                </c:pt>
                <c:pt idx="7">
                  <c:v>35 a 39 años</c:v>
                </c:pt>
                <c:pt idx="8">
                  <c:v>40 a 44 años</c:v>
                </c:pt>
                <c:pt idx="9">
                  <c:v>45 a 49 años</c:v>
                </c:pt>
                <c:pt idx="10">
                  <c:v>50 a 54 años</c:v>
                </c:pt>
                <c:pt idx="11">
                  <c:v>55 a 59 años</c:v>
                </c:pt>
                <c:pt idx="12">
                  <c:v>60 a 64 años</c:v>
                </c:pt>
                <c:pt idx="13">
                  <c:v>65 a 69 años</c:v>
                </c:pt>
                <c:pt idx="14">
                  <c:v>70 a 74 años</c:v>
                </c:pt>
                <c:pt idx="15">
                  <c:v>75 a 79 años</c:v>
                </c:pt>
                <c:pt idx="16">
                  <c:v>80 a 84 años</c:v>
                </c:pt>
                <c:pt idx="17">
                  <c:v>85 a 89 años</c:v>
                </c:pt>
                <c:pt idx="18">
                  <c:v>90 a 94 años</c:v>
                </c:pt>
                <c:pt idx="19">
                  <c:v>95 y +</c:v>
                </c:pt>
              </c:strCache>
            </c:strRef>
          </c:cat>
          <c:val>
            <c:numRef>
              <c:f>Ins.R!$L$3:$L$22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-3.5714285714285713E-3</c:v>
                </c:pt>
                <c:pt idx="4">
                  <c:v>-3.5714285714285713E-3</c:v>
                </c:pt>
                <c:pt idx="5">
                  <c:v>-1.0714285714285714E-2</c:v>
                </c:pt>
                <c:pt idx="6">
                  <c:v>-2.1428571428571429E-2</c:v>
                </c:pt>
                <c:pt idx="7">
                  <c:v>-1.7857142857142856E-2</c:v>
                </c:pt>
                <c:pt idx="8">
                  <c:v>-3.9285714285714285E-2</c:v>
                </c:pt>
                <c:pt idx="9">
                  <c:v>-2.5000000000000001E-2</c:v>
                </c:pt>
                <c:pt idx="10">
                  <c:v>-3.214285714285714E-2</c:v>
                </c:pt>
                <c:pt idx="11">
                  <c:v>-0.05</c:v>
                </c:pt>
                <c:pt idx="12">
                  <c:v>-5.7142857142857141E-2</c:v>
                </c:pt>
                <c:pt idx="13">
                  <c:v>-5.7142857142857141E-2</c:v>
                </c:pt>
                <c:pt idx="14">
                  <c:v>-4.642857142857143E-2</c:v>
                </c:pt>
                <c:pt idx="15">
                  <c:v>-5.7142857142857141E-2</c:v>
                </c:pt>
                <c:pt idx="16">
                  <c:v>-2.8571428571428571E-2</c:v>
                </c:pt>
                <c:pt idx="17">
                  <c:v>-2.5000000000000001E-2</c:v>
                </c:pt>
                <c:pt idx="18">
                  <c:v>-1.7857142857142856E-2</c:v>
                </c:pt>
                <c:pt idx="19">
                  <c:v>-3.5714285714285713E-3</c:v>
                </c:pt>
              </c:numCache>
            </c:numRef>
          </c:val>
        </c:ser>
        <c:ser>
          <c:idx val="1"/>
          <c:order val="1"/>
          <c:tx>
            <c:strRef>
              <c:f>Ins.R!$M$2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Ins.R!$K$3:$K$22</c:f>
              <c:strCache>
                <c:ptCount val="20"/>
                <c:pt idx="0">
                  <c:v>0 a 4 años</c:v>
                </c:pt>
                <c:pt idx="1">
                  <c:v>5 a 9 años</c:v>
                </c:pt>
                <c:pt idx="2">
                  <c:v>10 a 14 años</c:v>
                </c:pt>
                <c:pt idx="3">
                  <c:v>15 a 19 años</c:v>
                </c:pt>
                <c:pt idx="4">
                  <c:v>20 a 24 años</c:v>
                </c:pt>
                <c:pt idx="5">
                  <c:v>25 a 29 años </c:v>
                </c:pt>
                <c:pt idx="6">
                  <c:v>30 a 34 años </c:v>
                </c:pt>
                <c:pt idx="7">
                  <c:v>35 a 39 años</c:v>
                </c:pt>
                <c:pt idx="8">
                  <c:v>40 a 44 años</c:v>
                </c:pt>
                <c:pt idx="9">
                  <c:v>45 a 49 años</c:v>
                </c:pt>
                <c:pt idx="10">
                  <c:v>50 a 54 años</c:v>
                </c:pt>
                <c:pt idx="11">
                  <c:v>55 a 59 años</c:v>
                </c:pt>
                <c:pt idx="12">
                  <c:v>60 a 64 años</c:v>
                </c:pt>
                <c:pt idx="13">
                  <c:v>65 a 69 años</c:v>
                </c:pt>
                <c:pt idx="14">
                  <c:v>70 a 74 años</c:v>
                </c:pt>
                <c:pt idx="15">
                  <c:v>75 a 79 años</c:v>
                </c:pt>
                <c:pt idx="16">
                  <c:v>80 a 84 años</c:v>
                </c:pt>
                <c:pt idx="17">
                  <c:v>85 a 89 años</c:v>
                </c:pt>
                <c:pt idx="18">
                  <c:v>90 a 94 años</c:v>
                </c:pt>
                <c:pt idx="19">
                  <c:v>95 y +</c:v>
                </c:pt>
              </c:strCache>
            </c:strRef>
          </c:cat>
          <c:val>
            <c:numRef>
              <c:f>Ins.R!$M$3:$M$22</c:f>
              <c:numCache>
                <c:formatCode>0.00%</c:formatCode>
                <c:ptCount val="20"/>
                <c:pt idx="0">
                  <c:v>0</c:v>
                </c:pt>
                <c:pt idx="1">
                  <c:v>3.5714285714285713E-3</c:v>
                </c:pt>
                <c:pt idx="2">
                  <c:v>3.5714285714285713E-3</c:v>
                </c:pt>
                <c:pt idx="3">
                  <c:v>1.0714285714285714E-2</c:v>
                </c:pt>
                <c:pt idx="4">
                  <c:v>3.5714285714285713E-3</c:v>
                </c:pt>
                <c:pt idx="5">
                  <c:v>7.1428571428571426E-3</c:v>
                </c:pt>
                <c:pt idx="6">
                  <c:v>1.4285714285714285E-2</c:v>
                </c:pt>
                <c:pt idx="7">
                  <c:v>2.1428571428571429E-2</c:v>
                </c:pt>
                <c:pt idx="8">
                  <c:v>2.5000000000000001E-2</c:v>
                </c:pt>
                <c:pt idx="9">
                  <c:v>2.1428571428571429E-2</c:v>
                </c:pt>
                <c:pt idx="10">
                  <c:v>2.8571428571428571E-2</c:v>
                </c:pt>
                <c:pt idx="11">
                  <c:v>6.4285714285714279E-2</c:v>
                </c:pt>
                <c:pt idx="12">
                  <c:v>7.857142857142857E-2</c:v>
                </c:pt>
                <c:pt idx="13">
                  <c:v>7.857142857142857E-2</c:v>
                </c:pt>
                <c:pt idx="14">
                  <c:v>4.2857142857142858E-2</c:v>
                </c:pt>
                <c:pt idx="15">
                  <c:v>3.5714285714285712E-2</c:v>
                </c:pt>
                <c:pt idx="16">
                  <c:v>4.642857142857143E-2</c:v>
                </c:pt>
                <c:pt idx="17">
                  <c:v>1.4285714285714285E-2</c:v>
                </c:pt>
                <c:pt idx="18">
                  <c:v>3.5714285714285713E-3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35347072"/>
        <c:axId val="235342176"/>
      </c:barChart>
      <c:catAx>
        <c:axId val="2353470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235342176"/>
        <c:crosses val="autoZero"/>
        <c:auto val="1"/>
        <c:lblAlgn val="ctr"/>
        <c:lblOffset val="10"/>
        <c:noMultiLvlLbl val="0"/>
      </c:catAx>
      <c:valAx>
        <c:axId val="235342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235347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4445929552923532"/>
          <c:y val="0.93645047767758005"/>
          <c:w val="0.28419047619047622"/>
          <c:h val="4.88072719223252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533400</xdr:colOff>
      <xdr:row>0</xdr:row>
      <xdr:rowOff>119061</xdr:rowOff>
    </xdr:from>
    <xdr:to>
      <xdr:col>20</xdr:col>
      <xdr:colOff>647700</xdr:colOff>
      <xdr:row>19</xdr:row>
      <xdr:rowOff>95249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428624</xdr:colOff>
      <xdr:row>0</xdr:row>
      <xdr:rowOff>466724</xdr:rowOff>
    </xdr:from>
    <xdr:to>
      <xdr:col>20</xdr:col>
      <xdr:colOff>761999</xdr:colOff>
      <xdr:row>23</xdr:row>
      <xdr:rowOff>123825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428624</xdr:colOff>
      <xdr:row>0</xdr:row>
      <xdr:rowOff>466724</xdr:rowOff>
    </xdr:from>
    <xdr:to>
      <xdr:col>20</xdr:col>
      <xdr:colOff>761999</xdr:colOff>
      <xdr:row>23</xdr:row>
      <xdr:rowOff>123825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428624</xdr:colOff>
      <xdr:row>0</xdr:row>
      <xdr:rowOff>466724</xdr:rowOff>
    </xdr:from>
    <xdr:to>
      <xdr:col>20</xdr:col>
      <xdr:colOff>761999</xdr:colOff>
      <xdr:row>23</xdr:row>
      <xdr:rowOff>123825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428624</xdr:colOff>
      <xdr:row>0</xdr:row>
      <xdr:rowOff>466724</xdr:rowOff>
    </xdr:from>
    <xdr:to>
      <xdr:col>20</xdr:col>
      <xdr:colOff>761999</xdr:colOff>
      <xdr:row>23</xdr:row>
      <xdr:rowOff>123825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333375</xdr:colOff>
      <xdr:row>0</xdr:row>
      <xdr:rowOff>361950</xdr:rowOff>
    </xdr:from>
    <xdr:to>
      <xdr:col>19</xdr:col>
      <xdr:colOff>581025</xdr:colOff>
      <xdr:row>20</xdr:row>
      <xdr:rowOff>95250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428624</xdr:colOff>
      <xdr:row>0</xdr:row>
      <xdr:rowOff>466724</xdr:rowOff>
    </xdr:from>
    <xdr:to>
      <xdr:col>20</xdr:col>
      <xdr:colOff>761999</xdr:colOff>
      <xdr:row>23</xdr:row>
      <xdr:rowOff>123825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628649</xdr:colOff>
      <xdr:row>0</xdr:row>
      <xdr:rowOff>323849</xdr:rowOff>
    </xdr:from>
    <xdr:to>
      <xdr:col>21</xdr:col>
      <xdr:colOff>200024</xdr:colOff>
      <xdr:row>22</xdr:row>
      <xdr:rowOff>171450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428624</xdr:colOff>
      <xdr:row>0</xdr:row>
      <xdr:rowOff>466724</xdr:rowOff>
    </xdr:from>
    <xdr:to>
      <xdr:col>20</xdr:col>
      <xdr:colOff>761999</xdr:colOff>
      <xdr:row>23</xdr:row>
      <xdr:rowOff>123825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428624</xdr:colOff>
      <xdr:row>0</xdr:row>
      <xdr:rowOff>466724</xdr:rowOff>
    </xdr:from>
    <xdr:to>
      <xdr:col>20</xdr:col>
      <xdr:colOff>761999</xdr:colOff>
      <xdr:row>23</xdr:row>
      <xdr:rowOff>123825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428624</xdr:colOff>
      <xdr:row>0</xdr:row>
      <xdr:rowOff>466724</xdr:rowOff>
    </xdr:from>
    <xdr:to>
      <xdr:col>20</xdr:col>
      <xdr:colOff>761999</xdr:colOff>
      <xdr:row>23</xdr:row>
      <xdr:rowOff>123825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428624</xdr:colOff>
      <xdr:row>0</xdr:row>
      <xdr:rowOff>466724</xdr:rowOff>
    </xdr:from>
    <xdr:to>
      <xdr:col>20</xdr:col>
      <xdr:colOff>761999</xdr:colOff>
      <xdr:row>23</xdr:row>
      <xdr:rowOff>123825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428624</xdr:colOff>
      <xdr:row>0</xdr:row>
      <xdr:rowOff>466724</xdr:rowOff>
    </xdr:from>
    <xdr:to>
      <xdr:col>20</xdr:col>
      <xdr:colOff>761999</xdr:colOff>
      <xdr:row>23</xdr:row>
      <xdr:rowOff>123825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5"/>
  <sheetViews>
    <sheetView workbookViewId="0">
      <selection activeCell="D2" sqref="D2"/>
    </sheetView>
  </sheetViews>
  <sheetFormatPr baseColWidth="10" defaultRowHeight="15" x14ac:dyDescent="0.25"/>
  <sheetData>
    <row r="2" spans="1:17" s="11" customFormat="1" ht="60" x14ac:dyDescent="0.25"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2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1" t="s">
        <v>37</v>
      </c>
      <c r="P2" s="13"/>
      <c r="Q2" s="13"/>
    </row>
    <row r="3" spans="1:17" x14ac:dyDescent="0.25">
      <c r="A3" t="s">
        <v>14</v>
      </c>
      <c r="B3" s="1">
        <v>1</v>
      </c>
      <c r="C3" s="1">
        <v>120</v>
      </c>
      <c r="D3" s="1">
        <v>1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2</v>
      </c>
      <c r="K3" s="1">
        <v>18</v>
      </c>
      <c r="L3" s="1">
        <v>0</v>
      </c>
      <c r="M3" s="1">
        <v>147</v>
      </c>
      <c r="N3" s="1">
        <f t="shared" ref="N3:N23" si="0">SUM(B3:M3)</f>
        <v>289</v>
      </c>
      <c r="P3" s="13"/>
      <c r="Q3" s="13"/>
    </row>
    <row r="4" spans="1:17" x14ac:dyDescent="0.25">
      <c r="A4" t="s">
        <v>15</v>
      </c>
      <c r="B4" s="1">
        <v>11</v>
      </c>
      <c r="C4" s="1">
        <v>218</v>
      </c>
      <c r="D4" s="1">
        <v>6</v>
      </c>
      <c r="E4" s="1">
        <v>0</v>
      </c>
      <c r="F4" s="1">
        <v>0</v>
      </c>
      <c r="G4" s="1">
        <v>0</v>
      </c>
      <c r="H4" s="1">
        <v>2</v>
      </c>
      <c r="I4" s="1">
        <v>0</v>
      </c>
      <c r="J4" s="1">
        <v>5</v>
      </c>
      <c r="K4" s="1">
        <v>32</v>
      </c>
      <c r="L4" s="1">
        <v>0</v>
      </c>
      <c r="M4" s="1">
        <v>136</v>
      </c>
      <c r="N4" s="1">
        <f t="shared" si="0"/>
        <v>410</v>
      </c>
      <c r="P4" s="13"/>
      <c r="Q4" s="13"/>
    </row>
    <row r="5" spans="1:17" x14ac:dyDescent="0.25">
      <c r="A5" t="s">
        <v>16</v>
      </c>
      <c r="B5" s="1">
        <v>26</v>
      </c>
      <c r="C5" s="1">
        <v>244</v>
      </c>
      <c r="D5" s="1">
        <v>12</v>
      </c>
      <c r="E5" s="1">
        <v>0</v>
      </c>
      <c r="F5" s="1">
        <v>0</v>
      </c>
      <c r="G5" s="1">
        <v>0</v>
      </c>
      <c r="H5" s="1">
        <v>1</v>
      </c>
      <c r="I5" s="1">
        <v>0</v>
      </c>
      <c r="J5" s="1">
        <v>6</v>
      </c>
      <c r="K5" s="1">
        <v>47</v>
      </c>
      <c r="L5" s="1">
        <v>1</v>
      </c>
      <c r="M5" s="1">
        <v>142</v>
      </c>
      <c r="N5" s="1">
        <f t="shared" si="0"/>
        <v>479</v>
      </c>
      <c r="P5" s="13"/>
      <c r="Q5" s="13"/>
    </row>
    <row r="6" spans="1:17" x14ac:dyDescent="0.25">
      <c r="A6" t="s">
        <v>17</v>
      </c>
      <c r="B6" s="1">
        <v>37</v>
      </c>
      <c r="C6" s="1">
        <v>178</v>
      </c>
      <c r="D6" s="1">
        <v>22</v>
      </c>
      <c r="E6" s="1">
        <v>1</v>
      </c>
      <c r="F6" s="1">
        <v>2</v>
      </c>
      <c r="G6" s="1">
        <v>0</v>
      </c>
      <c r="H6" s="1">
        <v>0</v>
      </c>
      <c r="I6" s="1">
        <v>1</v>
      </c>
      <c r="J6" s="1">
        <v>10</v>
      </c>
      <c r="K6" s="1">
        <v>75</v>
      </c>
      <c r="L6" s="1">
        <v>3</v>
      </c>
      <c r="M6" s="1">
        <v>42</v>
      </c>
      <c r="N6" s="1">
        <f t="shared" si="0"/>
        <v>371</v>
      </c>
      <c r="P6" s="13"/>
      <c r="Q6" s="13"/>
    </row>
    <row r="7" spans="1:17" x14ac:dyDescent="0.25">
      <c r="A7" t="s">
        <v>18</v>
      </c>
      <c r="B7" s="1">
        <v>59</v>
      </c>
      <c r="C7" s="1">
        <v>172</v>
      </c>
      <c r="D7" s="1">
        <v>23</v>
      </c>
      <c r="E7" s="1">
        <v>3</v>
      </c>
      <c r="F7" s="1">
        <v>4</v>
      </c>
      <c r="G7" s="1">
        <v>0</v>
      </c>
      <c r="H7" s="1">
        <v>1</v>
      </c>
      <c r="I7" s="1">
        <v>1</v>
      </c>
      <c r="J7" s="1">
        <v>11</v>
      </c>
      <c r="K7" s="1">
        <v>89</v>
      </c>
      <c r="L7" s="1">
        <v>3</v>
      </c>
      <c r="M7" s="1">
        <v>39</v>
      </c>
      <c r="N7" s="1">
        <f t="shared" si="0"/>
        <v>405</v>
      </c>
      <c r="P7" s="13"/>
      <c r="Q7" s="13"/>
    </row>
    <row r="8" spans="1:17" x14ac:dyDescent="0.25">
      <c r="A8" t="s">
        <v>19</v>
      </c>
      <c r="B8" s="1">
        <v>94</v>
      </c>
      <c r="C8" s="1">
        <v>174</v>
      </c>
      <c r="D8" s="1">
        <v>45</v>
      </c>
      <c r="E8" s="1">
        <v>13</v>
      </c>
      <c r="F8" s="1">
        <v>0</v>
      </c>
      <c r="G8" s="1">
        <v>0</v>
      </c>
      <c r="H8" s="1">
        <v>6</v>
      </c>
      <c r="I8" s="1">
        <v>3</v>
      </c>
      <c r="J8" s="1">
        <v>17</v>
      </c>
      <c r="K8" s="1">
        <v>80</v>
      </c>
      <c r="L8" s="1">
        <v>6</v>
      </c>
      <c r="M8" s="1">
        <v>49</v>
      </c>
      <c r="N8" s="1">
        <f t="shared" si="0"/>
        <v>487</v>
      </c>
      <c r="P8" s="13"/>
      <c r="Q8" s="13"/>
    </row>
    <row r="9" spans="1:17" x14ac:dyDescent="0.25">
      <c r="A9" t="s">
        <v>20</v>
      </c>
      <c r="B9" s="1">
        <v>180</v>
      </c>
      <c r="C9" s="1">
        <v>131</v>
      </c>
      <c r="D9" s="1">
        <v>41</v>
      </c>
      <c r="E9" s="1">
        <v>12</v>
      </c>
      <c r="F9" s="1">
        <v>0</v>
      </c>
      <c r="G9" s="1">
        <v>0</v>
      </c>
      <c r="H9" s="1">
        <v>7</v>
      </c>
      <c r="I9" s="1">
        <v>6</v>
      </c>
      <c r="J9" s="1">
        <v>33</v>
      </c>
      <c r="K9" s="1">
        <v>94</v>
      </c>
      <c r="L9" s="1">
        <v>5</v>
      </c>
      <c r="M9" s="1">
        <v>40</v>
      </c>
      <c r="N9" s="1">
        <f t="shared" si="0"/>
        <v>549</v>
      </c>
      <c r="P9" s="13"/>
      <c r="Q9" s="13"/>
    </row>
    <row r="10" spans="1:17" x14ac:dyDescent="0.25">
      <c r="A10" t="s">
        <v>21</v>
      </c>
      <c r="B10" s="1">
        <v>328</v>
      </c>
      <c r="C10" s="1">
        <v>104</v>
      </c>
      <c r="D10" s="1">
        <v>73</v>
      </c>
      <c r="E10" s="1">
        <v>9</v>
      </c>
      <c r="F10" s="1">
        <v>2</v>
      </c>
      <c r="G10" s="1">
        <v>0</v>
      </c>
      <c r="H10" s="1">
        <v>13</v>
      </c>
      <c r="I10" s="1">
        <v>5</v>
      </c>
      <c r="J10" s="1">
        <v>48</v>
      </c>
      <c r="K10" s="1">
        <v>116</v>
      </c>
      <c r="L10" s="1">
        <v>7</v>
      </c>
      <c r="M10" s="1">
        <v>38</v>
      </c>
      <c r="N10" s="1">
        <f t="shared" si="0"/>
        <v>743</v>
      </c>
      <c r="P10" s="13"/>
      <c r="Q10" s="13"/>
    </row>
    <row r="11" spans="1:17" x14ac:dyDescent="0.25">
      <c r="A11" t="s">
        <v>22</v>
      </c>
      <c r="B11" s="1">
        <v>542</v>
      </c>
      <c r="C11" s="1">
        <v>128</v>
      </c>
      <c r="D11" s="1">
        <v>109</v>
      </c>
      <c r="E11" s="1">
        <v>14</v>
      </c>
      <c r="F11" s="1">
        <v>0</v>
      </c>
      <c r="G11" s="1">
        <v>3</v>
      </c>
      <c r="H11" s="1">
        <v>16</v>
      </c>
      <c r="I11" s="1">
        <v>11</v>
      </c>
      <c r="J11" s="1">
        <v>145</v>
      </c>
      <c r="K11" s="1">
        <v>196</v>
      </c>
      <c r="L11" s="1">
        <v>7</v>
      </c>
      <c r="M11" s="1">
        <v>66</v>
      </c>
      <c r="N11" s="1">
        <f t="shared" si="0"/>
        <v>1237</v>
      </c>
      <c r="P11" s="13"/>
      <c r="Q11" s="13"/>
    </row>
    <row r="12" spans="1:17" x14ac:dyDescent="0.25">
      <c r="A12" t="s">
        <v>23</v>
      </c>
      <c r="B12" s="1">
        <v>614</v>
      </c>
      <c r="C12" s="1">
        <v>123</v>
      </c>
      <c r="D12" s="1">
        <v>150</v>
      </c>
      <c r="E12" s="1">
        <v>10</v>
      </c>
      <c r="F12" s="1">
        <v>1</v>
      </c>
      <c r="G12" s="1">
        <v>5</v>
      </c>
      <c r="H12" s="1">
        <v>18</v>
      </c>
      <c r="I12" s="1">
        <v>7</v>
      </c>
      <c r="J12" s="1">
        <v>174</v>
      </c>
      <c r="K12" s="1">
        <v>282</v>
      </c>
      <c r="L12" s="1">
        <v>14</v>
      </c>
      <c r="M12" s="1">
        <v>49</v>
      </c>
      <c r="N12" s="1">
        <f t="shared" si="0"/>
        <v>1447</v>
      </c>
      <c r="P12" s="13"/>
      <c r="Q12" s="13"/>
    </row>
    <row r="13" spans="1:17" x14ac:dyDescent="0.25">
      <c r="A13" t="s">
        <v>24</v>
      </c>
      <c r="B13" s="1">
        <v>678</v>
      </c>
      <c r="C13" s="1">
        <v>112</v>
      </c>
      <c r="D13" s="1">
        <v>156</v>
      </c>
      <c r="E13" s="1">
        <v>12</v>
      </c>
      <c r="F13" s="1">
        <v>0</v>
      </c>
      <c r="G13" s="1">
        <v>15</v>
      </c>
      <c r="H13" s="1">
        <v>22</v>
      </c>
      <c r="I13" s="1">
        <v>9</v>
      </c>
      <c r="J13" s="1">
        <v>221</v>
      </c>
      <c r="K13" s="1">
        <v>333</v>
      </c>
      <c r="L13" s="1">
        <v>7</v>
      </c>
      <c r="M13" s="1">
        <v>67</v>
      </c>
      <c r="N13" s="1">
        <f t="shared" si="0"/>
        <v>1632</v>
      </c>
      <c r="P13" s="13"/>
      <c r="Q13" s="13"/>
    </row>
    <row r="14" spans="1:17" x14ac:dyDescent="0.25">
      <c r="A14" t="s">
        <v>25</v>
      </c>
      <c r="B14" s="1">
        <v>1046</v>
      </c>
      <c r="C14" s="1">
        <v>152</v>
      </c>
      <c r="D14" s="1">
        <v>230</v>
      </c>
      <c r="E14" s="1">
        <v>10</v>
      </c>
      <c r="F14" s="1">
        <v>0</v>
      </c>
      <c r="G14" s="1">
        <v>6</v>
      </c>
      <c r="H14" s="1">
        <v>9</v>
      </c>
      <c r="I14" s="1">
        <v>14</v>
      </c>
      <c r="J14" s="1">
        <v>270</v>
      </c>
      <c r="K14" s="1">
        <v>521</v>
      </c>
      <c r="L14" s="1">
        <v>9</v>
      </c>
      <c r="M14" s="1">
        <v>82</v>
      </c>
      <c r="N14" s="1">
        <f t="shared" si="0"/>
        <v>2349</v>
      </c>
      <c r="P14" s="13"/>
      <c r="Q14" s="13"/>
    </row>
    <row r="15" spans="1:17" x14ac:dyDescent="0.25">
      <c r="A15" t="s">
        <v>26</v>
      </c>
      <c r="B15" s="1">
        <v>1225</v>
      </c>
      <c r="C15" s="1">
        <v>173</v>
      </c>
      <c r="D15" s="1">
        <v>233</v>
      </c>
      <c r="E15" s="1">
        <v>11</v>
      </c>
      <c r="F15" s="1">
        <v>0</v>
      </c>
      <c r="G15" s="1">
        <v>16</v>
      </c>
      <c r="H15" s="1">
        <v>12</v>
      </c>
      <c r="I15" s="1">
        <v>16</v>
      </c>
      <c r="J15" s="1">
        <v>310</v>
      </c>
      <c r="K15" s="1">
        <v>706</v>
      </c>
      <c r="L15" s="1">
        <v>8</v>
      </c>
      <c r="M15" s="1">
        <v>114</v>
      </c>
      <c r="N15" s="1">
        <f t="shared" si="0"/>
        <v>2824</v>
      </c>
      <c r="P15" s="13"/>
      <c r="Q15" s="13"/>
    </row>
    <row r="16" spans="1:17" x14ac:dyDescent="0.25">
      <c r="A16" t="s">
        <v>27</v>
      </c>
      <c r="B16" s="1">
        <v>968</v>
      </c>
      <c r="C16" s="1">
        <v>158</v>
      </c>
      <c r="D16" s="1">
        <v>161</v>
      </c>
      <c r="E16" s="1">
        <v>10</v>
      </c>
      <c r="F16" s="1">
        <v>0</v>
      </c>
      <c r="G16" s="1">
        <v>11</v>
      </c>
      <c r="H16" s="1">
        <v>7</v>
      </c>
      <c r="I16" s="1">
        <v>16</v>
      </c>
      <c r="J16" s="1">
        <v>287</v>
      </c>
      <c r="K16" s="1">
        <v>556</v>
      </c>
      <c r="L16" s="1">
        <v>6</v>
      </c>
      <c r="M16" s="1">
        <v>124</v>
      </c>
      <c r="N16" s="1">
        <f t="shared" si="0"/>
        <v>2304</v>
      </c>
      <c r="P16" s="13"/>
      <c r="Q16" s="13"/>
    </row>
    <row r="17" spans="1:17" x14ac:dyDescent="0.25">
      <c r="A17" t="s">
        <v>28</v>
      </c>
      <c r="B17" s="1">
        <v>718</v>
      </c>
      <c r="C17" s="1">
        <v>144</v>
      </c>
      <c r="D17" s="1">
        <v>113</v>
      </c>
      <c r="E17" s="1">
        <v>3</v>
      </c>
      <c r="F17" s="1">
        <v>0</v>
      </c>
      <c r="G17" s="1">
        <v>17</v>
      </c>
      <c r="H17" s="1">
        <v>4</v>
      </c>
      <c r="I17" s="1">
        <v>13</v>
      </c>
      <c r="J17" s="1">
        <v>254</v>
      </c>
      <c r="K17" s="1">
        <v>494</v>
      </c>
      <c r="L17" s="1">
        <v>3</v>
      </c>
      <c r="M17" s="1">
        <v>127</v>
      </c>
      <c r="N17" s="1">
        <f t="shared" si="0"/>
        <v>1890</v>
      </c>
      <c r="P17" s="13"/>
      <c r="Q17" s="13"/>
    </row>
    <row r="18" spans="1:17" x14ac:dyDescent="0.25">
      <c r="A18" t="s">
        <v>29</v>
      </c>
      <c r="B18" s="1">
        <v>470</v>
      </c>
      <c r="C18" s="1">
        <v>113</v>
      </c>
      <c r="D18" s="1">
        <v>48</v>
      </c>
      <c r="E18" s="1">
        <v>2</v>
      </c>
      <c r="F18" s="1">
        <v>0</v>
      </c>
      <c r="G18" s="1">
        <v>13</v>
      </c>
      <c r="H18" s="1">
        <v>0</v>
      </c>
      <c r="I18" s="1">
        <v>16</v>
      </c>
      <c r="J18" s="1">
        <v>216</v>
      </c>
      <c r="K18" s="1">
        <v>286</v>
      </c>
      <c r="L18" s="1">
        <v>2</v>
      </c>
      <c r="M18" s="1">
        <v>64</v>
      </c>
      <c r="N18" s="1">
        <f t="shared" si="0"/>
        <v>1230</v>
      </c>
      <c r="P18" s="13"/>
      <c r="Q18" s="13"/>
    </row>
    <row r="19" spans="1:17" x14ac:dyDescent="0.25">
      <c r="A19" t="s">
        <v>30</v>
      </c>
      <c r="B19" s="1">
        <v>272</v>
      </c>
      <c r="C19" s="1">
        <v>109</v>
      </c>
      <c r="D19" s="1">
        <v>35</v>
      </c>
      <c r="E19" s="1">
        <v>0</v>
      </c>
      <c r="F19" s="1">
        <v>0</v>
      </c>
      <c r="G19" s="1">
        <v>3</v>
      </c>
      <c r="H19" s="1">
        <v>0</v>
      </c>
      <c r="I19" s="1">
        <v>8</v>
      </c>
      <c r="J19" s="1">
        <v>137</v>
      </c>
      <c r="K19" s="1">
        <v>168</v>
      </c>
      <c r="L19" s="1">
        <v>1</v>
      </c>
      <c r="M19" s="1">
        <v>49</v>
      </c>
      <c r="N19" s="1">
        <f t="shared" si="0"/>
        <v>782</v>
      </c>
      <c r="P19" s="13"/>
      <c r="Q19" s="13"/>
    </row>
    <row r="20" spans="1:17" x14ac:dyDescent="0.25">
      <c r="A20" t="s">
        <v>31</v>
      </c>
      <c r="B20" s="1">
        <v>125</v>
      </c>
      <c r="C20" s="1">
        <v>89</v>
      </c>
      <c r="D20" s="1">
        <v>7</v>
      </c>
      <c r="E20" s="1">
        <v>0</v>
      </c>
      <c r="F20" s="1">
        <v>0</v>
      </c>
      <c r="G20" s="1">
        <v>1</v>
      </c>
      <c r="H20" s="1">
        <v>0</v>
      </c>
      <c r="I20" s="1">
        <v>7</v>
      </c>
      <c r="J20" s="1">
        <v>53</v>
      </c>
      <c r="K20" s="1">
        <v>90</v>
      </c>
      <c r="L20" s="1">
        <v>0</v>
      </c>
      <c r="M20" s="1">
        <v>22</v>
      </c>
      <c r="N20" s="1">
        <f t="shared" si="0"/>
        <v>394</v>
      </c>
      <c r="P20" s="13"/>
      <c r="Q20" s="13"/>
    </row>
    <row r="21" spans="1:17" x14ac:dyDescent="0.25">
      <c r="A21" t="s">
        <v>32</v>
      </c>
      <c r="B21" s="1">
        <v>38</v>
      </c>
      <c r="C21" s="1">
        <v>47</v>
      </c>
      <c r="D21" s="1">
        <v>0</v>
      </c>
      <c r="E21" s="1">
        <v>0</v>
      </c>
      <c r="F21" s="1">
        <v>0</v>
      </c>
      <c r="G21" s="1">
        <v>1</v>
      </c>
      <c r="H21" s="1">
        <v>0</v>
      </c>
      <c r="I21" s="1">
        <v>5</v>
      </c>
      <c r="J21" s="1">
        <v>12</v>
      </c>
      <c r="K21" s="1">
        <v>30</v>
      </c>
      <c r="L21" s="1">
        <v>0</v>
      </c>
      <c r="M21" s="1">
        <v>9</v>
      </c>
      <c r="N21" s="1">
        <f t="shared" si="0"/>
        <v>142</v>
      </c>
      <c r="P21" s="13"/>
      <c r="Q21" s="13"/>
    </row>
    <row r="22" spans="1:17" x14ac:dyDescent="0.25">
      <c r="A22" t="s">
        <v>33</v>
      </c>
      <c r="B22" s="1">
        <v>8</v>
      </c>
      <c r="C22" s="1">
        <v>19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1</v>
      </c>
      <c r="J22" s="1">
        <v>3</v>
      </c>
      <c r="K22" s="1">
        <v>8</v>
      </c>
      <c r="L22" s="1">
        <v>0</v>
      </c>
      <c r="M22" s="1">
        <v>0</v>
      </c>
      <c r="N22" s="1">
        <f t="shared" si="0"/>
        <v>39</v>
      </c>
      <c r="P22" s="13"/>
      <c r="Q22" s="13"/>
    </row>
    <row r="23" spans="1:17" x14ac:dyDescent="0.25">
      <c r="A23" t="s">
        <v>34</v>
      </c>
      <c r="B23" s="1">
        <v>7440</v>
      </c>
      <c r="C23" s="1">
        <v>2708</v>
      </c>
      <c r="D23" s="1">
        <v>1465</v>
      </c>
      <c r="E23" s="1">
        <v>110</v>
      </c>
      <c r="F23" s="1">
        <v>9</v>
      </c>
      <c r="G23" s="1">
        <v>91</v>
      </c>
      <c r="H23" s="1">
        <v>118</v>
      </c>
      <c r="I23" s="1">
        <v>139</v>
      </c>
      <c r="J23" s="1">
        <v>2214</v>
      </c>
      <c r="K23" s="1">
        <v>4221</v>
      </c>
      <c r="L23" s="1">
        <v>82</v>
      </c>
      <c r="M23" s="1">
        <v>1406</v>
      </c>
      <c r="N23" s="1">
        <f t="shared" si="0"/>
        <v>20003</v>
      </c>
      <c r="P23" s="13"/>
      <c r="Q23" s="13"/>
    </row>
    <row r="24" spans="1:17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 t="s">
        <v>38</v>
      </c>
      <c r="P24" s="13"/>
      <c r="Q24" s="13"/>
    </row>
    <row r="25" spans="1:17" x14ac:dyDescent="0.25">
      <c r="A25" t="s">
        <v>14</v>
      </c>
      <c r="B25" s="1">
        <v>2</v>
      </c>
      <c r="C25" s="1">
        <v>233</v>
      </c>
      <c r="D25" s="1">
        <v>3</v>
      </c>
      <c r="E25" s="1">
        <v>0</v>
      </c>
      <c r="F25" s="1">
        <v>1</v>
      </c>
      <c r="G25" s="1">
        <v>0</v>
      </c>
      <c r="H25" s="1">
        <v>0</v>
      </c>
      <c r="I25" s="1">
        <v>0</v>
      </c>
      <c r="J25" s="1">
        <v>1</v>
      </c>
      <c r="K25" s="1">
        <v>21</v>
      </c>
      <c r="L25" s="1">
        <v>1</v>
      </c>
      <c r="M25" s="1">
        <v>156</v>
      </c>
      <c r="N25" s="1">
        <f t="shared" ref="N25:N45" si="1">SUM(B25:M25)</f>
        <v>418</v>
      </c>
      <c r="P25" s="13"/>
      <c r="Q25" s="13"/>
    </row>
    <row r="26" spans="1:17" x14ac:dyDescent="0.25">
      <c r="A26" t="s">
        <v>15</v>
      </c>
      <c r="B26" s="1">
        <v>12</v>
      </c>
      <c r="C26" s="1">
        <v>522</v>
      </c>
      <c r="D26" s="1">
        <v>4</v>
      </c>
      <c r="E26" s="1">
        <v>0</v>
      </c>
      <c r="F26" s="1">
        <v>5</v>
      </c>
      <c r="G26" s="1">
        <v>0</v>
      </c>
      <c r="H26" s="1">
        <v>1</v>
      </c>
      <c r="I26" s="1">
        <v>1</v>
      </c>
      <c r="J26" s="1">
        <v>8</v>
      </c>
      <c r="K26" s="1">
        <v>44</v>
      </c>
      <c r="L26" s="1">
        <v>2</v>
      </c>
      <c r="M26" s="1">
        <v>70</v>
      </c>
      <c r="N26" s="1">
        <f t="shared" si="1"/>
        <v>669</v>
      </c>
      <c r="P26" s="13"/>
      <c r="Q26" s="13"/>
    </row>
    <row r="27" spans="1:17" x14ac:dyDescent="0.25">
      <c r="A27" t="s">
        <v>16</v>
      </c>
      <c r="B27" s="1">
        <v>23</v>
      </c>
      <c r="C27" s="1">
        <v>510</v>
      </c>
      <c r="D27" s="1">
        <v>8</v>
      </c>
      <c r="E27" s="1">
        <v>0</v>
      </c>
      <c r="F27" s="1">
        <v>6</v>
      </c>
      <c r="G27" s="1">
        <v>0</v>
      </c>
      <c r="H27" s="1">
        <v>0</v>
      </c>
      <c r="I27" s="1">
        <v>1</v>
      </c>
      <c r="J27" s="1">
        <v>8</v>
      </c>
      <c r="K27" s="1">
        <v>52</v>
      </c>
      <c r="L27" s="1">
        <v>1</v>
      </c>
      <c r="M27" s="1">
        <v>22</v>
      </c>
      <c r="N27" s="1">
        <f t="shared" si="1"/>
        <v>631</v>
      </c>
      <c r="P27" s="13"/>
      <c r="Q27" s="13"/>
    </row>
    <row r="28" spans="1:17" x14ac:dyDescent="0.25">
      <c r="A28" t="s">
        <v>17</v>
      </c>
      <c r="B28" s="1">
        <v>39</v>
      </c>
      <c r="C28" s="1">
        <v>297</v>
      </c>
      <c r="D28" s="1">
        <v>12</v>
      </c>
      <c r="E28" s="1">
        <v>1</v>
      </c>
      <c r="F28" s="1">
        <v>3</v>
      </c>
      <c r="G28" s="1">
        <v>0</v>
      </c>
      <c r="H28" s="1">
        <v>2</v>
      </c>
      <c r="I28" s="1">
        <v>3</v>
      </c>
      <c r="J28" s="1">
        <v>12</v>
      </c>
      <c r="K28" s="1">
        <v>58</v>
      </c>
      <c r="L28" s="1">
        <v>2</v>
      </c>
      <c r="M28" s="1">
        <v>30</v>
      </c>
      <c r="N28" s="1">
        <f t="shared" si="1"/>
        <v>459</v>
      </c>
      <c r="P28" s="13"/>
      <c r="Q28" s="13"/>
    </row>
    <row r="29" spans="1:17" x14ac:dyDescent="0.25">
      <c r="A29" t="s">
        <v>18</v>
      </c>
      <c r="B29" s="1">
        <v>41</v>
      </c>
      <c r="C29" s="1">
        <v>230</v>
      </c>
      <c r="D29" s="1">
        <v>14</v>
      </c>
      <c r="E29" s="1">
        <v>5</v>
      </c>
      <c r="F29" s="1">
        <v>2</v>
      </c>
      <c r="G29" s="1">
        <v>0</v>
      </c>
      <c r="H29" s="1">
        <v>21</v>
      </c>
      <c r="I29" s="1">
        <v>1</v>
      </c>
      <c r="J29" s="1">
        <v>17</v>
      </c>
      <c r="K29" s="1">
        <v>72</v>
      </c>
      <c r="L29" s="1">
        <v>3</v>
      </c>
      <c r="M29" s="1">
        <v>29</v>
      </c>
      <c r="N29" s="1">
        <f t="shared" si="1"/>
        <v>435</v>
      </c>
      <c r="P29" s="13"/>
      <c r="Q29" s="13"/>
    </row>
    <row r="30" spans="1:17" x14ac:dyDescent="0.25">
      <c r="A30" t="s">
        <v>19</v>
      </c>
      <c r="B30" s="1">
        <v>60</v>
      </c>
      <c r="C30" s="1">
        <v>192</v>
      </c>
      <c r="D30" s="1">
        <v>14</v>
      </c>
      <c r="E30" s="1">
        <v>4</v>
      </c>
      <c r="F30" s="1">
        <v>3</v>
      </c>
      <c r="G30" s="1">
        <v>2</v>
      </c>
      <c r="H30" s="1">
        <v>52</v>
      </c>
      <c r="I30" s="1">
        <v>2</v>
      </c>
      <c r="J30" s="1">
        <v>14</v>
      </c>
      <c r="K30" s="1">
        <v>53</v>
      </c>
      <c r="L30" s="1">
        <v>4</v>
      </c>
      <c r="M30" s="1">
        <v>25</v>
      </c>
      <c r="N30" s="1">
        <f t="shared" si="1"/>
        <v>425</v>
      </c>
      <c r="P30" s="13"/>
      <c r="Q30" s="13"/>
    </row>
    <row r="31" spans="1:17" x14ac:dyDescent="0.25">
      <c r="A31" t="s">
        <v>20</v>
      </c>
      <c r="B31" s="1">
        <v>87</v>
      </c>
      <c r="C31" s="1">
        <v>162</v>
      </c>
      <c r="D31" s="1">
        <v>11</v>
      </c>
      <c r="E31" s="1">
        <v>5</v>
      </c>
      <c r="F31" s="1">
        <v>2</v>
      </c>
      <c r="G31" s="1">
        <v>1</v>
      </c>
      <c r="H31" s="1">
        <v>63</v>
      </c>
      <c r="I31" s="1">
        <v>4</v>
      </c>
      <c r="J31" s="1">
        <v>14</v>
      </c>
      <c r="K31" s="1">
        <v>45</v>
      </c>
      <c r="L31" s="1">
        <v>2</v>
      </c>
      <c r="M31" s="1">
        <v>18</v>
      </c>
      <c r="N31" s="1">
        <f t="shared" si="1"/>
        <v>414</v>
      </c>
      <c r="P31" s="13"/>
      <c r="Q31" s="13"/>
    </row>
    <row r="32" spans="1:17" x14ac:dyDescent="0.25">
      <c r="A32" t="s">
        <v>21</v>
      </c>
      <c r="B32" s="1">
        <v>161</v>
      </c>
      <c r="C32" s="1">
        <v>127</v>
      </c>
      <c r="D32" s="1">
        <v>19</v>
      </c>
      <c r="E32" s="1">
        <v>7</v>
      </c>
      <c r="F32" s="1">
        <v>1</v>
      </c>
      <c r="G32" s="1">
        <v>2</v>
      </c>
      <c r="H32" s="1">
        <v>53</v>
      </c>
      <c r="I32" s="1">
        <v>6</v>
      </c>
      <c r="J32" s="1">
        <v>22</v>
      </c>
      <c r="K32" s="1">
        <v>68</v>
      </c>
      <c r="L32" s="1">
        <v>7</v>
      </c>
      <c r="M32" s="1">
        <v>19</v>
      </c>
      <c r="N32" s="1">
        <f t="shared" si="1"/>
        <v>492</v>
      </c>
      <c r="P32" s="13"/>
      <c r="Q32" s="13"/>
    </row>
    <row r="33" spans="1:17" x14ac:dyDescent="0.25">
      <c r="A33" t="s">
        <v>22</v>
      </c>
      <c r="B33" s="1">
        <v>416</v>
      </c>
      <c r="C33" s="1">
        <v>132</v>
      </c>
      <c r="D33" s="1">
        <v>31</v>
      </c>
      <c r="E33" s="1">
        <v>6</v>
      </c>
      <c r="F33" s="1">
        <v>2</v>
      </c>
      <c r="G33" s="1">
        <v>2</v>
      </c>
      <c r="H33" s="1">
        <v>87</v>
      </c>
      <c r="I33" s="1">
        <v>7</v>
      </c>
      <c r="J33" s="1">
        <v>22</v>
      </c>
      <c r="K33" s="1">
        <v>127</v>
      </c>
      <c r="L33" s="1">
        <v>8</v>
      </c>
      <c r="M33" s="1">
        <v>39</v>
      </c>
      <c r="N33" s="1">
        <f t="shared" si="1"/>
        <v>879</v>
      </c>
      <c r="P33" s="13"/>
      <c r="Q33" s="13"/>
    </row>
    <row r="34" spans="1:17" x14ac:dyDescent="0.25">
      <c r="A34" t="s">
        <v>23</v>
      </c>
      <c r="B34" s="1">
        <v>527</v>
      </c>
      <c r="C34" s="1">
        <v>110</v>
      </c>
      <c r="D34" s="1">
        <v>48</v>
      </c>
      <c r="E34" s="1">
        <v>8</v>
      </c>
      <c r="F34" s="1">
        <v>1</v>
      </c>
      <c r="G34" s="1">
        <v>4</v>
      </c>
      <c r="H34" s="1">
        <v>64</v>
      </c>
      <c r="I34" s="1">
        <v>6</v>
      </c>
      <c r="J34" s="1">
        <v>32</v>
      </c>
      <c r="K34" s="1">
        <v>152</v>
      </c>
      <c r="L34" s="1">
        <v>9</v>
      </c>
      <c r="M34" s="1">
        <v>40</v>
      </c>
      <c r="N34" s="1">
        <f t="shared" si="1"/>
        <v>1001</v>
      </c>
      <c r="P34" s="13"/>
      <c r="Q34" s="13"/>
    </row>
    <row r="35" spans="1:17" x14ac:dyDescent="0.25">
      <c r="A35" t="s">
        <v>24</v>
      </c>
      <c r="B35" s="1">
        <v>732</v>
      </c>
      <c r="C35" s="1">
        <v>99</v>
      </c>
      <c r="D35" s="1">
        <v>49</v>
      </c>
      <c r="E35" s="1">
        <v>4</v>
      </c>
      <c r="F35" s="1">
        <v>2</v>
      </c>
      <c r="G35" s="1">
        <v>6</v>
      </c>
      <c r="H35" s="1">
        <v>45</v>
      </c>
      <c r="I35" s="1">
        <v>8</v>
      </c>
      <c r="J35" s="1">
        <v>39</v>
      </c>
      <c r="K35" s="1">
        <v>206</v>
      </c>
      <c r="L35" s="1">
        <v>10</v>
      </c>
      <c r="M35" s="1">
        <v>33</v>
      </c>
      <c r="N35" s="1">
        <f t="shared" si="1"/>
        <v>1233</v>
      </c>
      <c r="P35" s="13"/>
      <c r="Q35" s="13"/>
    </row>
    <row r="36" spans="1:17" x14ac:dyDescent="0.25">
      <c r="A36" t="s">
        <v>25</v>
      </c>
      <c r="B36" s="1">
        <v>1177</v>
      </c>
      <c r="C36" s="1">
        <v>144</v>
      </c>
      <c r="D36" s="1">
        <v>44</v>
      </c>
      <c r="E36" s="1">
        <v>4</v>
      </c>
      <c r="F36" s="1">
        <v>2</v>
      </c>
      <c r="G36" s="1">
        <v>8</v>
      </c>
      <c r="H36" s="1">
        <v>45</v>
      </c>
      <c r="I36" s="1">
        <v>18</v>
      </c>
      <c r="J36" s="1">
        <v>75</v>
      </c>
      <c r="K36" s="1">
        <v>373</v>
      </c>
      <c r="L36" s="1">
        <v>16</v>
      </c>
      <c r="M36" s="1">
        <v>57</v>
      </c>
      <c r="N36" s="1">
        <f t="shared" si="1"/>
        <v>1963</v>
      </c>
      <c r="P36" s="13"/>
      <c r="Q36" s="13"/>
    </row>
    <row r="37" spans="1:17" x14ac:dyDescent="0.25">
      <c r="A37" t="s">
        <v>26</v>
      </c>
      <c r="B37" s="1">
        <v>1404</v>
      </c>
      <c r="C37" s="1">
        <v>173</v>
      </c>
      <c r="D37" s="1">
        <v>53</v>
      </c>
      <c r="E37" s="1">
        <v>4</v>
      </c>
      <c r="F37" s="1">
        <v>0</v>
      </c>
      <c r="G37" s="1">
        <v>9</v>
      </c>
      <c r="H37" s="1">
        <v>27</v>
      </c>
      <c r="I37" s="1">
        <v>22</v>
      </c>
      <c r="J37" s="1">
        <v>111</v>
      </c>
      <c r="K37" s="1">
        <v>530</v>
      </c>
      <c r="L37" s="1">
        <v>15</v>
      </c>
      <c r="M37" s="1">
        <v>72</v>
      </c>
      <c r="N37" s="1">
        <f t="shared" si="1"/>
        <v>2420</v>
      </c>
      <c r="P37" s="13"/>
      <c r="Q37" s="13"/>
    </row>
    <row r="38" spans="1:17" x14ac:dyDescent="0.25">
      <c r="A38" t="s">
        <v>27</v>
      </c>
      <c r="B38" s="1">
        <v>1336</v>
      </c>
      <c r="C38" s="1">
        <v>166</v>
      </c>
      <c r="D38" s="1">
        <v>72</v>
      </c>
      <c r="E38" s="1">
        <v>1</v>
      </c>
      <c r="F38" s="1">
        <v>1</v>
      </c>
      <c r="G38" s="1">
        <v>6</v>
      </c>
      <c r="H38" s="1">
        <v>15</v>
      </c>
      <c r="I38" s="1">
        <v>22</v>
      </c>
      <c r="J38" s="1">
        <v>161</v>
      </c>
      <c r="K38" s="1">
        <v>615</v>
      </c>
      <c r="L38" s="1">
        <v>13</v>
      </c>
      <c r="M38" s="1">
        <v>83</v>
      </c>
      <c r="N38" s="1">
        <f t="shared" si="1"/>
        <v>2491</v>
      </c>
      <c r="P38" s="13"/>
      <c r="Q38" s="13"/>
    </row>
    <row r="39" spans="1:17" x14ac:dyDescent="0.25">
      <c r="A39" t="s">
        <v>28</v>
      </c>
      <c r="B39" s="1">
        <v>910</v>
      </c>
      <c r="C39" s="1">
        <v>148</v>
      </c>
      <c r="D39" s="1">
        <v>24</v>
      </c>
      <c r="E39" s="1">
        <v>2</v>
      </c>
      <c r="F39" s="1">
        <v>1</v>
      </c>
      <c r="G39" s="1">
        <v>11</v>
      </c>
      <c r="H39" s="1">
        <v>8</v>
      </c>
      <c r="I39" s="1">
        <v>12</v>
      </c>
      <c r="J39" s="1">
        <v>176</v>
      </c>
      <c r="K39" s="1">
        <v>497</v>
      </c>
      <c r="L39" s="1">
        <v>4</v>
      </c>
      <c r="M39" s="1">
        <v>62</v>
      </c>
      <c r="N39" s="1">
        <f t="shared" si="1"/>
        <v>1855</v>
      </c>
      <c r="P39" s="13"/>
      <c r="Q39" s="13"/>
    </row>
    <row r="40" spans="1:17" x14ac:dyDescent="0.25">
      <c r="A40" t="s">
        <v>29</v>
      </c>
      <c r="B40" s="1">
        <v>449</v>
      </c>
      <c r="C40" s="1">
        <v>95</v>
      </c>
      <c r="D40" s="1">
        <v>10</v>
      </c>
      <c r="E40" s="1">
        <v>0</v>
      </c>
      <c r="F40" s="1">
        <v>0</v>
      </c>
      <c r="G40" s="1">
        <v>8</v>
      </c>
      <c r="H40" s="1">
        <v>5</v>
      </c>
      <c r="I40" s="1">
        <v>10</v>
      </c>
      <c r="J40" s="1">
        <v>123</v>
      </c>
      <c r="K40" s="1">
        <v>270</v>
      </c>
      <c r="L40" s="1">
        <v>2</v>
      </c>
      <c r="M40" s="1">
        <v>26</v>
      </c>
      <c r="N40" s="1">
        <f t="shared" si="1"/>
        <v>998</v>
      </c>
      <c r="P40" s="13"/>
      <c r="Q40" s="13"/>
    </row>
    <row r="41" spans="1:17" x14ac:dyDescent="0.25">
      <c r="A41" t="s">
        <v>30</v>
      </c>
      <c r="B41" s="1">
        <v>222</v>
      </c>
      <c r="C41" s="1">
        <v>77</v>
      </c>
      <c r="D41" s="1">
        <v>3</v>
      </c>
      <c r="E41" s="1">
        <v>0</v>
      </c>
      <c r="F41" s="1">
        <v>0</v>
      </c>
      <c r="G41" s="1">
        <v>6</v>
      </c>
      <c r="H41" s="1">
        <v>1</v>
      </c>
      <c r="I41" s="1">
        <v>13</v>
      </c>
      <c r="J41" s="1">
        <v>85</v>
      </c>
      <c r="K41" s="1">
        <v>136</v>
      </c>
      <c r="L41" s="1">
        <v>1</v>
      </c>
      <c r="M41" s="1">
        <v>24</v>
      </c>
      <c r="N41" s="1">
        <f t="shared" si="1"/>
        <v>568</v>
      </c>
      <c r="P41" s="13"/>
      <c r="Q41" s="13"/>
    </row>
    <row r="42" spans="1:17" x14ac:dyDescent="0.25">
      <c r="A42" t="s">
        <v>31</v>
      </c>
      <c r="B42" s="1">
        <v>61</v>
      </c>
      <c r="C42" s="1">
        <v>33</v>
      </c>
      <c r="D42" s="1">
        <v>1</v>
      </c>
      <c r="E42" s="1">
        <v>0</v>
      </c>
      <c r="F42" s="1">
        <v>0</v>
      </c>
      <c r="G42" s="1">
        <v>0</v>
      </c>
      <c r="H42" s="1">
        <v>0</v>
      </c>
      <c r="I42" s="1">
        <v>4</v>
      </c>
      <c r="J42" s="1">
        <v>44</v>
      </c>
      <c r="K42" s="1">
        <v>58</v>
      </c>
      <c r="L42" s="1">
        <v>0</v>
      </c>
      <c r="M42" s="1">
        <v>9</v>
      </c>
      <c r="N42" s="1">
        <f t="shared" si="1"/>
        <v>210</v>
      </c>
      <c r="P42" s="13"/>
      <c r="Q42" s="13"/>
    </row>
    <row r="43" spans="1:17" x14ac:dyDescent="0.25">
      <c r="A43" t="s">
        <v>32</v>
      </c>
      <c r="B43" s="1">
        <v>19</v>
      </c>
      <c r="C43" s="1">
        <v>15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1</v>
      </c>
      <c r="J43" s="1">
        <v>11</v>
      </c>
      <c r="K43" s="1">
        <v>13</v>
      </c>
      <c r="L43" s="1">
        <v>0</v>
      </c>
      <c r="M43" s="1">
        <v>4</v>
      </c>
      <c r="N43" s="1">
        <f t="shared" si="1"/>
        <v>63</v>
      </c>
      <c r="P43" s="13"/>
      <c r="Q43" s="13"/>
    </row>
    <row r="44" spans="1:17" x14ac:dyDescent="0.25">
      <c r="A44" t="s">
        <v>33</v>
      </c>
      <c r="B44" s="1">
        <v>0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2</v>
      </c>
      <c r="L44" s="1">
        <v>0</v>
      </c>
      <c r="M44" s="1">
        <v>1</v>
      </c>
      <c r="N44" s="1">
        <f t="shared" si="1"/>
        <v>3</v>
      </c>
      <c r="P44" s="13"/>
      <c r="Q44" s="13"/>
    </row>
    <row r="45" spans="1:17" x14ac:dyDescent="0.25">
      <c r="A45" t="s">
        <v>35</v>
      </c>
      <c r="B45" s="1">
        <v>7678</v>
      </c>
      <c r="C45" s="1">
        <v>3465</v>
      </c>
      <c r="D45" s="1">
        <v>420</v>
      </c>
      <c r="E45" s="1">
        <v>51</v>
      </c>
      <c r="F45" s="1">
        <v>32</v>
      </c>
      <c r="G45" s="1">
        <v>65</v>
      </c>
      <c r="H45" s="1">
        <v>489</v>
      </c>
      <c r="I45" s="1">
        <v>141</v>
      </c>
      <c r="J45" s="1">
        <v>975</v>
      </c>
      <c r="K45" s="1">
        <v>3392</v>
      </c>
      <c r="L45" s="1">
        <v>100</v>
      </c>
      <c r="M45" s="1">
        <v>819</v>
      </c>
      <c r="N45" s="1">
        <f t="shared" si="1"/>
        <v>17627</v>
      </c>
      <c r="P45" s="13"/>
      <c r="Q45" s="13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="39" zoomScaleNormal="39" workbookViewId="0">
      <selection sqref="A1:D1"/>
    </sheetView>
  </sheetViews>
  <sheetFormatPr baseColWidth="10" defaultRowHeight="15" x14ac:dyDescent="0.25"/>
  <cols>
    <col min="1" max="10" width="11.42578125" style="5"/>
    <col min="11" max="13" width="14.28515625" style="5" customWidth="1"/>
    <col min="14" max="16384" width="11.42578125" style="5"/>
  </cols>
  <sheetData>
    <row r="1" spans="1:13" ht="42.75" customHeight="1" x14ac:dyDescent="0.25">
      <c r="A1" s="28" t="s">
        <v>64</v>
      </c>
      <c r="B1" s="28"/>
      <c r="C1" s="28"/>
      <c r="D1" s="28"/>
      <c r="F1" s="28" t="s">
        <v>65</v>
      </c>
      <c r="G1" s="28"/>
      <c r="H1" s="28"/>
      <c r="I1" s="28"/>
      <c r="K1" s="28" t="s">
        <v>66</v>
      </c>
      <c r="L1" s="28"/>
      <c r="M1" s="28"/>
    </row>
    <row r="2" spans="1:13" x14ac:dyDescent="0.25">
      <c r="A2" s="21" t="s">
        <v>1</v>
      </c>
      <c r="B2" s="21" t="s">
        <v>0</v>
      </c>
      <c r="C2" s="21" t="s">
        <v>39</v>
      </c>
      <c r="D2" s="21" t="s">
        <v>36</v>
      </c>
      <c r="E2" s="22"/>
      <c r="F2" s="21"/>
      <c r="G2" s="21" t="s">
        <v>0</v>
      </c>
      <c r="H2" s="21" t="s">
        <v>39</v>
      </c>
      <c r="I2" s="21" t="s">
        <v>36</v>
      </c>
      <c r="K2" s="7"/>
      <c r="L2" s="7" t="s">
        <v>40</v>
      </c>
      <c r="M2" s="7" t="s">
        <v>41</v>
      </c>
    </row>
    <row r="3" spans="1:13" x14ac:dyDescent="0.25">
      <c r="A3" s="7" t="str">
        <f>'12PlanesT'!A3</f>
        <v>0 a 4 años</v>
      </c>
      <c r="B3" s="6">
        <f>'12PlanesT'!H3</f>
        <v>0</v>
      </c>
      <c r="C3" s="6">
        <f>'12PlanesT'!H25</f>
        <v>0</v>
      </c>
      <c r="D3" s="6">
        <f>B3+C3</f>
        <v>0</v>
      </c>
      <c r="F3" s="7" t="s">
        <v>14</v>
      </c>
      <c r="G3" s="8">
        <f>B3/$D$23</f>
        <v>0</v>
      </c>
      <c r="H3" s="8">
        <f>C3/$D$23</f>
        <v>0</v>
      </c>
      <c r="I3" s="8">
        <f>D3/$D$23</f>
        <v>0</v>
      </c>
      <c r="K3" s="7" t="s">
        <v>14</v>
      </c>
      <c r="L3" s="8">
        <f>-G3</f>
        <v>0</v>
      </c>
      <c r="M3" s="8">
        <f>H3</f>
        <v>0</v>
      </c>
    </row>
    <row r="4" spans="1:13" x14ac:dyDescent="0.25">
      <c r="A4" s="7" t="str">
        <f>'12PlanesT'!A4</f>
        <v>5 a 9 años</v>
      </c>
      <c r="B4" s="6">
        <f>'12PlanesT'!H4</f>
        <v>2</v>
      </c>
      <c r="C4" s="6">
        <f>'12PlanesT'!H26</f>
        <v>1</v>
      </c>
      <c r="D4" s="6">
        <f t="shared" ref="D4:D22" si="0">B4+C4</f>
        <v>3</v>
      </c>
      <c r="F4" s="7" t="s">
        <v>15</v>
      </c>
      <c r="G4" s="8">
        <f t="shared" ref="G4:I23" si="1">B4/$D$23</f>
        <v>3.2948929159802307E-3</v>
      </c>
      <c r="H4" s="8">
        <f t="shared" si="1"/>
        <v>1.6474464579901153E-3</v>
      </c>
      <c r="I4" s="8">
        <f t="shared" si="1"/>
        <v>4.9423393739703456E-3</v>
      </c>
      <c r="K4" s="7" t="s">
        <v>15</v>
      </c>
      <c r="L4" s="8">
        <f t="shared" ref="L4:L23" si="2">-G4</f>
        <v>-3.2948929159802307E-3</v>
      </c>
      <c r="M4" s="8">
        <f t="shared" ref="M4:M22" si="3">H4</f>
        <v>1.6474464579901153E-3</v>
      </c>
    </row>
    <row r="5" spans="1:13" x14ac:dyDescent="0.25">
      <c r="A5" s="7" t="str">
        <f>'12PlanesT'!A5</f>
        <v>10 a 14 años</v>
      </c>
      <c r="B5" s="6">
        <f>'12PlanesT'!H5</f>
        <v>1</v>
      </c>
      <c r="C5" s="6">
        <f>'12PlanesT'!H27</f>
        <v>0</v>
      </c>
      <c r="D5" s="6">
        <f t="shared" si="0"/>
        <v>1</v>
      </c>
      <c r="F5" s="7" t="s">
        <v>16</v>
      </c>
      <c r="G5" s="8">
        <f t="shared" si="1"/>
        <v>1.6474464579901153E-3</v>
      </c>
      <c r="H5" s="8">
        <f t="shared" si="1"/>
        <v>0</v>
      </c>
      <c r="I5" s="8">
        <f t="shared" si="1"/>
        <v>1.6474464579901153E-3</v>
      </c>
      <c r="K5" s="7" t="s">
        <v>16</v>
      </c>
      <c r="L5" s="8">
        <f t="shared" si="2"/>
        <v>-1.6474464579901153E-3</v>
      </c>
      <c r="M5" s="8">
        <f t="shared" si="3"/>
        <v>0</v>
      </c>
    </row>
    <row r="6" spans="1:13" x14ac:dyDescent="0.25">
      <c r="A6" s="7" t="str">
        <f>'12PlanesT'!A6</f>
        <v>15 a 19 años</v>
      </c>
      <c r="B6" s="6">
        <f>'12PlanesT'!H6</f>
        <v>0</v>
      </c>
      <c r="C6" s="6">
        <f>'12PlanesT'!H28</f>
        <v>2</v>
      </c>
      <c r="D6" s="6">
        <f t="shared" si="0"/>
        <v>2</v>
      </c>
      <c r="F6" s="7" t="s">
        <v>17</v>
      </c>
      <c r="G6" s="8">
        <f t="shared" si="1"/>
        <v>0</v>
      </c>
      <c r="H6" s="8">
        <f t="shared" si="1"/>
        <v>3.2948929159802307E-3</v>
      </c>
      <c r="I6" s="8">
        <f t="shared" si="1"/>
        <v>3.2948929159802307E-3</v>
      </c>
      <c r="K6" s="7" t="s">
        <v>17</v>
      </c>
      <c r="L6" s="8">
        <f t="shared" si="2"/>
        <v>0</v>
      </c>
      <c r="M6" s="8">
        <f t="shared" si="3"/>
        <v>3.2948929159802307E-3</v>
      </c>
    </row>
    <row r="7" spans="1:13" x14ac:dyDescent="0.25">
      <c r="A7" s="7" t="str">
        <f>'12PlanesT'!A7</f>
        <v>20 a 24 años</v>
      </c>
      <c r="B7" s="6">
        <f>'12PlanesT'!H7</f>
        <v>1</v>
      </c>
      <c r="C7" s="6">
        <f>'12PlanesT'!H29</f>
        <v>21</v>
      </c>
      <c r="D7" s="6">
        <f t="shared" si="0"/>
        <v>22</v>
      </c>
      <c r="F7" s="7" t="s">
        <v>18</v>
      </c>
      <c r="G7" s="8">
        <f t="shared" si="1"/>
        <v>1.6474464579901153E-3</v>
      </c>
      <c r="H7" s="8">
        <f t="shared" si="1"/>
        <v>3.459637561779242E-2</v>
      </c>
      <c r="I7" s="8">
        <f t="shared" si="1"/>
        <v>3.6243822075782535E-2</v>
      </c>
      <c r="K7" s="7" t="s">
        <v>18</v>
      </c>
      <c r="L7" s="8">
        <f t="shared" si="2"/>
        <v>-1.6474464579901153E-3</v>
      </c>
      <c r="M7" s="8">
        <f t="shared" si="3"/>
        <v>3.459637561779242E-2</v>
      </c>
    </row>
    <row r="8" spans="1:13" x14ac:dyDescent="0.25">
      <c r="A8" s="7" t="str">
        <f>'12PlanesT'!A8</f>
        <v xml:space="preserve">25 a 29 años </v>
      </c>
      <c r="B8" s="6">
        <f>'12PlanesT'!H8</f>
        <v>6</v>
      </c>
      <c r="C8" s="6">
        <f>'12PlanesT'!H30</f>
        <v>52</v>
      </c>
      <c r="D8" s="6">
        <f t="shared" si="0"/>
        <v>58</v>
      </c>
      <c r="F8" s="7" t="s">
        <v>19</v>
      </c>
      <c r="G8" s="8">
        <f t="shared" si="1"/>
        <v>9.8846787479406912E-3</v>
      </c>
      <c r="H8" s="8">
        <f t="shared" si="1"/>
        <v>8.5667215815486003E-2</v>
      </c>
      <c r="I8" s="8">
        <f t="shared" si="1"/>
        <v>9.5551894563426693E-2</v>
      </c>
      <c r="K8" s="7" t="s">
        <v>19</v>
      </c>
      <c r="L8" s="8">
        <f t="shared" si="2"/>
        <v>-9.8846787479406912E-3</v>
      </c>
      <c r="M8" s="8">
        <f t="shared" si="3"/>
        <v>8.5667215815486003E-2</v>
      </c>
    </row>
    <row r="9" spans="1:13" x14ac:dyDescent="0.25">
      <c r="A9" s="7" t="str">
        <f>'12PlanesT'!A9</f>
        <v xml:space="preserve">30 a 34 años </v>
      </c>
      <c r="B9" s="6">
        <f>'12PlanesT'!H9</f>
        <v>7</v>
      </c>
      <c r="C9" s="6">
        <f>'12PlanesT'!H31</f>
        <v>63</v>
      </c>
      <c r="D9" s="6">
        <f t="shared" si="0"/>
        <v>70</v>
      </c>
      <c r="F9" s="7" t="s">
        <v>20</v>
      </c>
      <c r="G9" s="8">
        <f t="shared" si="1"/>
        <v>1.1532125205930808E-2</v>
      </c>
      <c r="H9" s="8">
        <f t="shared" si="1"/>
        <v>0.10378912685337727</v>
      </c>
      <c r="I9" s="8">
        <f t="shared" si="1"/>
        <v>0.11532125205930807</v>
      </c>
      <c r="K9" s="7" t="s">
        <v>20</v>
      </c>
      <c r="L9" s="8">
        <f t="shared" si="2"/>
        <v>-1.1532125205930808E-2</v>
      </c>
      <c r="M9" s="8">
        <f t="shared" si="3"/>
        <v>0.10378912685337727</v>
      </c>
    </row>
    <row r="10" spans="1:13" x14ac:dyDescent="0.25">
      <c r="A10" s="7" t="str">
        <f>'12PlanesT'!A10</f>
        <v>35 a 39 años</v>
      </c>
      <c r="B10" s="6">
        <f>'12PlanesT'!H10</f>
        <v>13</v>
      </c>
      <c r="C10" s="6">
        <f>'12PlanesT'!H32</f>
        <v>53</v>
      </c>
      <c r="D10" s="6">
        <f t="shared" si="0"/>
        <v>66</v>
      </c>
      <c r="F10" s="7" t="s">
        <v>21</v>
      </c>
      <c r="G10" s="8">
        <f t="shared" si="1"/>
        <v>2.1416803953871501E-2</v>
      </c>
      <c r="H10" s="8">
        <f t="shared" si="1"/>
        <v>8.7314662273476118E-2</v>
      </c>
      <c r="I10" s="8">
        <f t="shared" si="1"/>
        <v>0.10873146622734761</v>
      </c>
      <c r="K10" s="7" t="s">
        <v>21</v>
      </c>
      <c r="L10" s="8">
        <f t="shared" si="2"/>
        <v>-2.1416803953871501E-2</v>
      </c>
      <c r="M10" s="8">
        <f t="shared" si="3"/>
        <v>8.7314662273476118E-2</v>
      </c>
    </row>
    <row r="11" spans="1:13" x14ac:dyDescent="0.25">
      <c r="A11" s="7" t="str">
        <f>'12PlanesT'!A11</f>
        <v>40 a 44 años</v>
      </c>
      <c r="B11" s="6">
        <f>'12PlanesT'!H11</f>
        <v>16</v>
      </c>
      <c r="C11" s="6">
        <f>'12PlanesT'!H33</f>
        <v>87</v>
      </c>
      <c r="D11" s="6">
        <f t="shared" si="0"/>
        <v>103</v>
      </c>
      <c r="F11" s="7" t="s">
        <v>22</v>
      </c>
      <c r="G11" s="8">
        <f t="shared" si="1"/>
        <v>2.6359143327841845E-2</v>
      </c>
      <c r="H11" s="8">
        <f t="shared" si="1"/>
        <v>0.14332784184514002</v>
      </c>
      <c r="I11" s="8">
        <f t="shared" si="1"/>
        <v>0.16968698517298189</v>
      </c>
      <c r="K11" s="7" t="s">
        <v>22</v>
      </c>
      <c r="L11" s="8">
        <f t="shared" si="2"/>
        <v>-2.6359143327841845E-2</v>
      </c>
      <c r="M11" s="8">
        <f t="shared" si="3"/>
        <v>0.14332784184514002</v>
      </c>
    </row>
    <row r="12" spans="1:13" x14ac:dyDescent="0.25">
      <c r="A12" s="7" t="str">
        <f>'12PlanesT'!A12</f>
        <v>45 a 49 años</v>
      </c>
      <c r="B12" s="6">
        <f>'12PlanesT'!H12</f>
        <v>18</v>
      </c>
      <c r="C12" s="6">
        <f>'12PlanesT'!H34</f>
        <v>64</v>
      </c>
      <c r="D12" s="6">
        <f t="shared" si="0"/>
        <v>82</v>
      </c>
      <c r="F12" s="7" t="s">
        <v>23</v>
      </c>
      <c r="G12" s="8">
        <f t="shared" si="1"/>
        <v>2.9654036243822075E-2</v>
      </c>
      <c r="H12" s="8">
        <f t="shared" si="1"/>
        <v>0.10543657331136738</v>
      </c>
      <c r="I12" s="8">
        <f t="shared" si="1"/>
        <v>0.13509060955518945</v>
      </c>
      <c r="K12" s="7" t="s">
        <v>23</v>
      </c>
      <c r="L12" s="8">
        <f t="shared" si="2"/>
        <v>-2.9654036243822075E-2</v>
      </c>
      <c r="M12" s="8">
        <f t="shared" si="3"/>
        <v>0.10543657331136738</v>
      </c>
    </row>
    <row r="13" spans="1:13" x14ac:dyDescent="0.25">
      <c r="A13" s="7" t="str">
        <f>'12PlanesT'!A13</f>
        <v>50 a 54 años</v>
      </c>
      <c r="B13" s="6">
        <f>'12PlanesT'!H13</f>
        <v>22</v>
      </c>
      <c r="C13" s="6">
        <f>'12PlanesT'!H35</f>
        <v>45</v>
      </c>
      <c r="D13" s="6">
        <f t="shared" si="0"/>
        <v>67</v>
      </c>
      <c r="F13" s="7" t="s">
        <v>24</v>
      </c>
      <c r="G13" s="8">
        <f t="shared" si="1"/>
        <v>3.6243822075782535E-2</v>
      </c>
      <c r="H13" s="8">
        <f t="shared" si="1"/>
        <v>7.4135090609555185E-2</v>
      </c>
      <c r="I13" s="8">
        <f t="shared" si="1"/>
        <v>0.11037891268533773</v>
      </c>
      <c r="K13" s="7" t="s">
        <v>24</v>
      </c>
      <c r="L13" s="8">
        <f t="shared" si="2"/>
        <v>-3.6243822075782535E-2</v>
      </c>
      <c r="M13" s="8">
        <f t="shared" si="3"/>
        <v>7.4135090609555185E-2</v>
      </c>
    </row>
    <row r="14" spans="1:13" x14ac:dyDescent="0.25">
      <c r="A14" s="7" t="str">
        <f>'12PlanesT'!A14</f>
        <v>55 a 59 años</v>
      </c>
      <c r="B14" s="6">
        <f>'12PlanesT'!H14</f>
        <v>9</v>
      </c>
      <c r="C14" s="6">
        <f>'12PlanesT'!H36</f>
        <v>45</v>
      </c>
      <c r="D14" s="6">
        <f t="shared" si="0"/>
        <v>54</v>
      </c>
      <c r="F14" s="7" t="s">
        <v>25</v>
      </c>
      <c r="G14" s="8">
        <f t="shared" si="1"/>
        <v>1.4827018121911038E-2</v>
      </c>
      <c r="H14" s="8">
        <f t="shared" si="1"/>
        <v>7.4135090609555185E-2</v>
      </c>
      <c r="I14" s="8">
        <f t="shared" si="1"/>
        <v>8.8962108731466233E-2</v>
      </c>
      <c r="K14" s="7" t="s">
        <v>25</v>
      </c>
      <c r="L14" s="8">
        <f t="shared" si="2"/>
        <v>-1.4827018121911038E-2</v>
      </c>
      <c r="M14" s="8">
        <f t="shared" si="3"/>
        <v>7.4135090609555185E-2</v>
      </c>
    </row>
    <row r="15" spans="1:13" x14ac:dyDescent="0.25">
      <c r="A15" s="7" t="str">
        <f>'12PlanesT'!A15</f>
        <v>60 a 64 años</v>
      </c>
      <c r="B15" s="6">
        <f>'12PlanesT'!H15</f>
        <v>12</v>
      </c>
      <c r="C15" s="6">
        <f>'12PlanesT'!H37</f>
        <v>27</v>
      </c>
      <c r="D15" s="6">
        <f t="shared" si="0"/>
        <v>39</v>
      </c>
      <c r="F15" s="7" t="s">
        <v>26</v>
      </c>
      <c r="G15" s="8">
        <f t="shared" si="1"/>
        <v>1.9769357495881382E-2</v>
      </c>
      <c r="H15" s="8">
        <f t="shared" si="1"/>
        <v>4.4481054365733116E-2</v>
      </c>
      <c r="I15" s="8">
        <f t="shared" si="1"/>
        <v>6.4250411861614495E-2</v>
      </c>
      <c r="K15" s="7" t="s">
        <v>26</v>
      </c>
      <c r="L15" s="8">
        <f t="shared" si="2"/>
        <v>-1.9769357495881382E-2</v>
      </c>
      <c r="M15" s="8">
        <f t="shared" si="3"/>
        <v>4.4481054365733116E-2</v>
      </c>
    </row>
    <row r="16" spans="1:13" x14ac:dyDescent="0.25">
      <c r="A16" s="7" t="str">
        <f>'12PlanesT'!A16</f>
        <v>65 a 69 años</v>
      </c>
      <c r="B16" s="6">
        <f>'12PlanesT'!H16</f>
        <v>7</v>
      </c>
      <c r="C16" s="6">
        <f>'12PlanesT'!H38</f>
        <v>15</v>
      </c>
      <c r="D16" s="6">
        <f t="shared" si="0"/>
        <v>22</v>
      </c>
      <c r="F16" s="7" t="s">
        <v>27</v>
      </c>
      <c r="G16" s="8">
        <f t="shared" si="1"/>
        <v>1.1532125205930808E-2</v>
      </c>
      <c r="H16" s="8">
        <f t="shared" si="1"/>
        <v>2.4711696869851731E-2</v>
      </c>
      <c r="I16" s="8">
        <f t="shared" si="1"/>
        <v>3.6243822075782535E-2</v>
      </c>
      <c r="K16" s="7" t="s">
        <v>27</v>
      </c>
      <c r="L16" s="8">
        <f t="shared" si="2"/>
        <v>-1.1532125205930808E-2</v>
      </c>
      <c r="M16" s="8">
        <f t="shared" si="3"/>
        <v>2.4711696869851731E-2</v>
      </c>
    </row>
    <row r="17" spans="1:13" x14ac:dyDescent="0.25">
      <c r="A17" s="7" t="str">
        <f>'12PlanesT'!A17</f>
        <v>70 a 74 años</v>
      </c>
      <c r="B17" s="6">
        <f>'12PlanesT'!H17</f>
        <v>4</v>
      </c>
      <c r="C17" s="6">
        <f>'12PlanesT'!H39</f>
        <v>8</v>
      </c>
      <c r="D17" s="6">
        <f t="shared" si="0"/>
        <v>12</v>
      </c>
      <c r="F17" s="7" t="s">
        <v>28</v>
      </c>
      <c r="G17" s="8">
        <f t="shared" si="1"/>
        <v>6.5897858319604614E-3</v>
      </c>
      <c r="H17" s="8">
        <f t="shared" si="1"/>
        <v>1.3179571663920923E-2</v>
      </c>
      <c r="I17" s="8">
        <f t="shared" si="1"/>
        <v>1.9769357495881382E-2</v>
      </c>
      <c r="K17" s="7" t="s">
        <v>28</v>
      </c>
      <c r="L17" s="8">
        <f t="shared" si="2"/>
        <v>-6.5897858319604614E-3</v>
      </c>
      <c r="M17" s="8">
        <f t="shared" si="3"/>
        <v>1.3179571663920923E-2</v>
      </c>
    </row>
    <row r="18" spans="1:13" x14ac:dyDescent="0.25">
      <c r="A18" s="7" t="str">
        <f>'12PlanesT'!A18</f>
        <v>75 a 79 años</v>
      </c>
      <c r="B18" s="6">
        <f>'12PlanesT'!H18</f>
        <v>0</v>
      </c>
      <c r="C18" s="6">
        <f>'12PlanesT'!H40</f>
        <v>5</v>
      </c>
      <c r="D18" s="6">
        <f t="shared" si="0"/>
        <v>5</v>
      </c>
      <c r="F18" s="7" t="s">
        <v>29</v>
      </c>
      <c r="G18" s="8">
        <f t="shared" si="1"/>
        <v>0</v>
      </c>
      <c r="H18" s="8">
        <f t="shared" si="1"/>
        <v>8.2372322899505763E-3</v>
      </c>
      <c r="I18" s="8">
        <f t="shared" si="1"/>
        <v>8.2372322899505763E-3</v>
      </c>
      <c r="K18" s="7" t="s">
        <v>29</v>
      </c>
      <c r="L18" s="8">
        <f t="shared" si="2"/>
        <v>0</v>
      </c>
      <c r="M18" s="8">
        <f t="shared" si="3"/>
        <v>8.2372322899505763E-3</v>
      </c>
    </row>
    <row r="19" spans="1:13" x14ac:dyDescent="0.25">
      <c r="A19" s="7" t="str">
        <f>'12PlanesT'!A19</f>
        <v>80 a 84 años</v>
      </c>
      <c r="B19" s="6">
        <f>'12PlanesT'!H19</f>
        <v>0</v>
      </c>
      <c r="C19" s="6">
        <f>'12PlanesT'!H41</f>
        <v>1</v>
      </c>
      <c r="D19" s="6">
        <f t="shared" si="0"/>
        <v>1</v>
      </c>
      <c r="F19" s="7" t="s">
        <v>30</v>
      </c>
      <c r="G19" s="8">
        <f>B19/$D$23</f>
        <v>0</v>
      </c>
      <c r="H19" s="8">
        <f>C19/$D$23</f>
        <v>1.6474464579901153E-3</v>
      </c>
      <c r="I19" s="8">
        <f>D19/$D$23</f>
        <v>1.6474464579901153E-3</v>
      </c>
      <c r="K19" s="7" t="s">
        <v>30</v>
      </c>
      <c r="L19" s="8">
        <f t="shared" si="2"/>
        <v>0</v>
      </c>
      <c r="M19" s="8">
        <f t="shared" si="3"/>
        <v>1.6474464579901153E-3</v>
      </c>
    </row>
    <row r="20" spans="1:13" x14ac:dyDescent="0.25">
      <c r="A20" s="7" t="str">
        <f>'12PlanesT'!A20</f>
        <v>85 a 89 años</v>
      </c>
      <c r="B20" s="6">
        <f>'12PlanesT'!H20</f>
        <v>0</v>
      </c>
      <c r="C20" s="6">
        <f>'12PlanesT'!H42</f>
        <v>0</v>
      </c>
      <c r="D20" s="6">
        <f t="shared" si="0"/>
        <v>0</v>
      </c>
      <c r="F20" s="7" t="s">
        <v>31</v>
      </c>
      <c r="G20" s="8">
        <f t="shared" si="1"/>
        <v>0</v>
      </c>
      <c r="H20" s="8">
        <f t="shared" si="1"/>
        <v>0</v>
      </c>
      <c r="I20" s="8">
        <f t="shared" si="1"/>
        <v>0</v>
      </c>
      <c r="K20" s="7" t="s">
        <v>31</v>
      </c>
      <c r="L20" s="8">
        <f t="shared" si="2"/>
        <v>0</v>
      </c>
      <c r="M20" s="8">
        <f t="shared" si="3"/>
        <v>0</v>
      </c>
    </row>
    <row r="21" spans="1:13" x14ac:dyDescent="0.25">
      <c r="A21" s="7" t="str">
        <f>'12PlanesT'!A21</f>
        <v>90 a 94 años</v>
      </c>
      <c r="B21" s="6">
        <f>'12PlanesT'!H21</f>
        <v>0</v>
      </c>
      <c r="C21" s="6">
        <f>'12PlanesT'!H43</f>
        <v>0</v>
      </c>
      <c r="D21" s="6">
        <f t="shared" si="0"/>
        <v>0</v>
      </c>
      <c r="F21" s="7" t="s">
        <v>32</v>
      </c>
      <c r="G21" s="8">
        <f t="shared" si="1"/>
        <v>0</v>
      </c>
      <c r="H21" s="8">
        <f t="shared" si="1"/>
        <v>0</v>
      </c>
      <c r="I21" s="8">
        <f t="shared" si="1"/>
        <v>0</v>
      </c>
      <c r="K21" s="7" t="s">
        <v>32</v>
      </c>
      <c r="L21" s="8">
        <f t="shared" si="2"/>
        <v>0</v>
      </c>
      <c r="M21" s="8">
        <f t="shared" si="3"/>
        <v>0</v>
      </c>
    </row>
    <row r="22" spans="1:13" x14ac:dyDescent="0.25">
      <c r="A22" s="7" t="str">
        <f>'12PlanesT'!A22</f>
        <v>95 y +</v>
      </c>
      <c r="B22" s="6">
        <f>'12PlanesT'!H22</f>
        <v>0</v>
      </c>
      <c r="C22" s="6">
        <f>'12PlanesT'!H44</f>
        <v>0</v>
      </c>
      <c r="D22" s="6">
        <f t="shared" si="0"/>
        <v>0</v>
      </c>
      <c r="F22" s="7" t="s">
        <v>33</v>
      </c>
      <c r="G22" s="8">
        <f t="shared" si="1"/>
        <v>0</v>
      </c>
      <c r="H22" s="8">
        <f t="shared" si="1"/>
        <v>0</v>
      </c>
      <c r="I22" s="8">
        <f t="shared" si="1"/>
        <v>0</v>
      </c>
      <c r="K22" s="7" t="s">
        <v>33</v>
      </c>
      <c r="L22" s="8">
        <f t="shared" si="2"/>
        <v>0</v>
      </c>
      <c r="M22" s="8">
        <f t="shared" si="3"/>
        <v>0</v>
      </c>
    </row>
    <row r="23" spans="1:13" x14ac:dyDescent="0.25">
      <c r="A23" s="21" t="s">
        <v>36</v>
      </c>
      <c r="B23" s="15">
        <f>'12PlanesT'!H23</f>
        <v>118</v>
      </c>
      <c r="C23" s="15">
        <f>'12PlanesT'!H45</f>
        <v>489</v>
      </c>
      <c r="D23" s="15">
        <f>B23+C23</f>
        <v>607</v>
      </c>
      <c r="E23" s="13"/>
      <c r="F23" s="23" t="s">
        <v>36</v>
      </c>
      <c r="G23" s="20">
        <f t="shared" si="1"/>
        <v>0.19439868204283361</v>
      </c>
      <c r="H23" s="20">
        <f t="shared" si="1"/>
        <v>0.80560131795716639</v>
      </c>
      <c r="I23" s="20">
        <f t="shared" si="1"/>
        <v>1</v>
      </c>
      <c r="K23" s="7" t="s">
        <v>36</v>
      </c>
      <c r="L23" s="8">
        <f t="shared" si="2"/>
        <v>-0.19439868204283361</v>
      </c>
      <c r="M23" s="8">
        <f>H23</f>
        <v>0.80560131795716639</v>
      </c>
    </row>
    <row r="24" spans="1:13" x14ac:dyDescent="0.25">
      <c r="A24" s="29" t="s">
        <v>42</v>
      </c>
      <c r="B24" s="29"/>
      <c r="C24" s="29"/>
      <c r="D24" s="29"/>
      <c r="E24" s="24"/>
      <c r="F24" s="29" t="s">
        <v>42</v>
      </c>
      <c r="G24" s="29"/>
      <c r="H24" s="29"/>
      <c r="I24" s="29"/>
      <c r="K24" s="9" t="s">
        <v>42</v>
      </c>
    </row>
  </sheetData>
  <mergeCells count="5">
    <mergeCell ref="A1:D1"/>
    <mergeCell ref="F1:I1"/>
    <mergeCell ref="K1:M1"/>
    <mergeCell ref="A24:D24"/>
    <mergeCell ref="F24:I24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="35" zoomScaleNormal="35" workbookViewId="0">
      <selection sqref="A1:D1"/>
    </sheetView>
  </sheetViews>
  <sheetFormatPr baseColWidth="10" defaultRowHeight="15" x14ac:dyDescent="0.25"/>
  <cols>
    <col min="1" max="10" width="11.42578125" style="5"/>
    <col min="11" max="13" width="14.28515625" style="5" customWidth="1"/>
    <col min="14" max="16384" width="11.42578125" style="5"/>
  </cols>
  <sheetData>
    <row r="1" spans="1:13" ht="42.75" customHeight="1" x14ac:dyDescent="0.25">
      <c r="A1" s="28" t="s">
        <v>67</v>
      </c>
      <c r="B1" s="28"/>
      <c r="C1" s="28"/>
      <c r="D1" s="28"/>
      <c r="F1" s="28" t="s">
        <v>68</v>
      </c>
      <c r="G1" s="28"/>
      <c r="H1" s="28"/>
      <c r="I1" s="28"/>
      <c r="K1" s="28" t="s">
        <v>69</v>
      </c>
      <c r="L1" s="28"/>
      <c r="M1" s="28"/>
    </row>
    <row r="2" spans="1:13" x14ac:dyDescent="0.25">
      <c r="A2" s="21" t="s">
        <v>1</v>
      </c>
      <c r="B2" s="21" t="s">
        <v>0</v>
      </c>
      <c r="C2" s="21" t="s">
        <v>39</v>
      </c>
      <c r="D2" s="21" t="s">
        <v>36</v>
      </c>
      <c r="E2" s="22"/>
      <c r="F2" s="21"/>
      <c r="G2" s="21" t="s">
        <v>0</v>
      </c>
      <c r="H2" s="21" t="s">
        <v>39</v>
      </c>
      <c r="I2" s="21" t="s">
        <v>36</v>
      </c>
      <c r="K2" s="7"/>
      <c r="L2" s="7" t="s">
        <v>40</v>
      </c>
      <c r="M2" s="7" t="s">
        <v>41</v>
      </c>
    </row>
    <row r="3" spans="1:13" x14ac:dyDescent="0.25">
      <c r="A3" s="7" t="str">
        <f>'12PlanesT'!A3</f>
        <v>0 a 4 años</v>
      </c>
      <c r="B3" s="6">
        <f>'12PlanesT'!I3</f>
        <v>0</v>
      </c>
      <c r="C3" s="6">
        <f>'12PlanesT'!I25</f>
        <v>0</v>
      </c>
      <c r="D3" s="6">
        <f>B3+C3</f>
        <v>0</v>
      </c>
      <c r="F3" s="7" t="s">
        <v>14</v>
      </c>
      <c r="G3" s="8">
        <f>B3/$D$23</f>
        <v>0</v>
      </c>
      <c r="H3" s="8">
        <f>C3/$D$23</f>
        <v>0</v>
      </c>
      <c r="I3" s="8">
        <f>D3/$D$23</f>
        <v>0</v>
      </c>
      <c r="K3" s="7" t="s">
        <v>14</v>
      </c>
      <c r="L3" s="8">
        <f>-G3</f>
        <v>0</v>
      </c>
      <c r="M3" s="8">
        <f>H3</f>
        <v>0</v>
      </c>
    </row>
    <row r="4" spans="1:13" x14ac:dyDescent="0.25">
      <c r="A4" s="7" t="str">
        <f>'12PlanesT'!A4</f>
        <v>5 a 9 años</v>
      </c>
      <c r="B4" s="6">
        <f>'12PlanesT'!I4</f>
        <v>0</v>
      </c>
      <c r="C4" s="6">
        <f>'12PlanesT'!I26</f>
        <v>1</v>
      </c>
      <c r="D4" s="6">
        <f t="shared" ref="D4:D22" si="0">B4+C4</f>
        <v>1</v>
      </c>
      <c r="F4" s="7" t="s">
        <v>15</v>
      </c>
      <c r="G4" s="8">
        <f t="shared" ref="G4:I23" si="1">B4/$D$23</f>
        <v>0</v>
      </c>
      <c r="H4" s="8">
        <f t="shared" si="1"/>
        <v>3.5714285714285713E-3</v>
      </c>
      <c r="I4" s="8">
        <f t="shared" si="1"/>
        <v>3.5714285714285713E-3</v>
      </c>
      <c r="K4" s="7" t="s">
        <v>15</v>
      </c>
      <c r="L4" s="8">
        <f t="shared" ref="L4:L23" si="2">-G4</f>
        <v>0</v>
      </c>
      <c r="M4" s="8">
        <f t="shared" ref="M4:M22" si="3">H4</f>
        <v>3.5714285714285713E-3</v>
      </c>
    </row>
    <row r="5" spans="1:13" x14ac:dyDescent="0.25">
      <c r="A5" s="7" t="str">
        <f>'12PlanesT'!A5</f>
        <v>10 a 14 años</v>
      </c>
      <c r="B5" s="6">
        <f>'12PlanesT'!I5</f>
        <v>0</v>
      </c>
      <c r="C5" s="6">
        <f>'12PlanesT'!I27</f>
        <v>1</v>
      </c>
      <c r="D5" s="6">
        <f t="shared" si="0"/>
        <v>1</v>
      </c>
      <c r="F5" s="7" t="s">
        <v>16</v>
      </c>
      <c r="G5" s="8">
        <f t="shared" si="1"/>
        <v>0</v>
      </c>
      <c r="H5" s="8">
        <f t="shared" si="1"/>
        <v>3.5714285714285713E-3</v>
      </c>
      <c r="I5" s="8">
        <f t="shared" si="1"/>
        <v>3.5714285714285713E-3</v>
      </c>
      <c r="K5" s="7" t="s">
        <v>16</v>
      </c>
      <c r="L5" s="8">
        <f t="shared" si="2"/>
        <v>0</v>
      </c>
      <c r="M5" s="8">
        <f t="shared" si="3"/>
        <v>3.5714285714285713E-3</v>
      </c>
    </row>
    <row r="6" spans="1:13" x14ac:dyDescent="0.25">
      <c r="A6" s="7" t="str">
        <f>'12PlanesT'!A6</f>
        <v>15 a 19 años</v>
      </c>
      <c r="B6" s="6">
        <f>'12PlanesT'!I6</f>
        <v>1</v>
      </c>
      <c r="C6" s="6">
        <f>'12PlanesT'!I28</f>
        <v>3</v>
      </c>
      <c r="D6" s="6">
        <f t="shared" si="0"/>
        <v>4</v>
      </c>
      <c r="F6" s="7" t="s">
        <v>17</v>
      </c>
      <c r="G6" s="8">
        <f t="shared" si="1"/>
        <v>3.5714285714285713E-3</v>
      </c>
      <c r="H6" s="8">
        <f t="shared" si="1"/>
        <v>1.0714285714285714E-2</v>
      </c>
      <c r="I6" s="8">
        <f t="shared" si="1"/>
        <v>1.4285714285714285E-2</v>
      </c>
      <c r="K6" s="7" t="s">
        <v>17</v>
      </c>
      <c r="L6" s="8">
        <f t="shared" si="2"/>
        <v>-3.5714285714285713E-3</v>
      </c>
      <c r="M6" s="8">
        <f t="shared" si="3"/>
        <v>1.0714285714285714E-2</v>
      </c>
    </row>
    <row r="7" spans="1:13" x14ac:dyDescent="0.25">
      <c r="A7" s="7" t="str">
        <f>'12PlanesT'!A7</f>
        <v>20 a 24 años</v>
      </c>
      <c r="B7" s="6">
        <f>'12PlanesT'!I7</f>
        <v>1</v>
      </c>
      <c r="C7" s="6">
        <f>'12PlanesT'!I29</f>
        <v>1</v>
      </c>
      <c r="D7" s="6">
        <f t="shared" si="0"/>
        <v>2</v>
      </c>
      <c r="F7" s="7" t="s">
        <v>18</v>
      </c>
      <c r="G7" s="8">
        <f t="shared" si="1"/>
        <v>3.5714285714285713E-3</v>
      </c>
      <c r="H7" s="8">
        <f t="shared" si="1"/>
        <v>3.5714285714285713E-3</v>
      </c>
      <c r="I7" s="8">
        <f t="shared" si="1"/>
        <v>7.1428571428571426E-3</v>
      </c>
      <c r="K7" s="7" t="s">
        <v>18</v>
      </c>
      <c r="L7" s="8">
        <f t="shared" si="2"/>
        <v>-3.5714285714285713E-3</v>
      </c>
      <c r="M7" s="8">
        <f t="shared" si="3"/>
        <v>3.5714285714285713E-3</v>
      </c>
    </row>
    <row r="8" spans="1:13" x14ac:dyDescent="0.25">
      <c r="A8" s="7" t="str">
        <f>'12PlanesT'!A8</f>
        <v xml:space="preserve">25 a 29 años </v>
      </c>
      <c r="B8" s="6">
        <f>'12PlanesT'!I8</f>
        <v>3</v>
      </c>
      <c r="C8" s="6">
        <f>'12PlanesT'!I30</f>
        <v>2</v>
      </c>
      <c r="D8" s="6">
        <f t="shared" si="0"/>
        <v>5</v>
      </c>
      <c r="F8" s="7" t="s">
        <v>19</v>
      </c>
      <c r="G8" s="8">
        <f t="shared" si="1"/>
        <v>1.0714285714285714E-2</v>
      </c>
      <c r="H8" s="8">
        <f t="shared" si="1"/>
        <v>7.1428571428571426E-3</v>
      </c>
      <c r="I8" s="8">
        <f t="shared" si="1"/>
        <v>1.7857142857142856E-2</v>
      </c>
      <c r="K8" s="7" t="s">
        <v>19</v>
      </c>
      <c r="L8" s="8">
        <f t="shared" si="2"/>
        <v>-1.0714285714285714E-2</v>
      </c>
      <c r="M8" s="8">
        <f t="shared" si="3"/>
        <v>7.1428571428571426E-3</v>
      </c>
    </row>
    <row r="9" spans="1:13" x14ac:dyDescent="0.25">
      <c r="A9" s="7" t="str">
        <f>'12PlanesT'!A9</f>
        <v xml:space="preserve">30 a 34 años </v>
      </c>
      <c r="B9" s="6">
        <f>'12PlanesT'!I9</f>
        <v>6</v>
      </c>
      <c r="C9" s="6">
        <f>'12PlanesT'!I31</f>
        <v>4</v>
      </c>
      <c r="D9" s="6">
        <f t="shared" si="0"/>
        <v>10</v>
      </c>
      <c r="F9" s="7" t="s">
        <v>20</v>
      </c>
      <c r="G9" s="8">
        <f t="shared" si="1"/>
        <v>2.1428571428571429E-2</v>
      </c>
      <c r="H9" s="8">
        <f t="shared" si="1"/>
        <v>1.4285714285714285E-2</v>
      </c>
      <c r="I9" s="8">
        <f t="shared" si="1"/>
        <v>3.5714285714285712E-2</v>
      </c>
      <c r="K9" s="7" t="s">
        <v>20</v>
      </c>
      <c r="L9" s="8">
        <f t="shared" si="2"/>
        <v>-2.1428571428571429E-2</v>
      </c>
      <c r="M9" s="8">
        <f t="shared" si="3"/>
        <v>1.4285714285714285E-2</v>
      </c>
    </row>
    <row r="10" spans="1:13" x14ac:dyDescent="0.25">
      <c r="A10" s="7" t="str">
        <f>'12PlanesT'!A10</f>
        <v>35 a 39 años</v>
      </c>
      <c r="B10" s="6">
        <f>'12PlanesT'!I10</f>
        <v>5</v>
      </c>
      <c r="C10" s="6">
        <f>'12PlanesT'!I32</f>
        <v>6</v>
      </c>
      <c r="D10" s="6">
        <f t="shared" si="0"/>
        <v>11</v>
      </c>
      <c r="F10" s="7" t="s">
        <v>21</v>
      </c>
      <c r="G10" s="8">
        <f t="shared" si="1"/>
        <v>1.7857142857142856E-2</v>
      </c>
      <c r="H10" s="8">
        <f t="shared" si="1"/>
        <v>2.1428571428571429E-2</v>
      </c>
      <c r="I10" s="8">
        <f t="shared" si="1"/>
        <v>3.9285714285714285E-2</v>
      </c>
      <c r="K10" s="7" t="s">
        <v>21</v>
      </c>
      <c r="L10" s="8">
        <f t="shared" si="2"/>
        <v>-1.7857142857142856E-2</v>
      </c>
      <c r="M10" s="8">
        <f t="shared" si="3"/>
        <v>2.1428571428571429E-2</v>
      </c>
    </row>
    <row r="11" spans="1:13" x14ac:dyDescent="0.25">
      <c r="A11" s="7" t="str">
        <f>'12PlanesT'!A11</f>
        <v>40 a 44 años</v>
      </c>
      <c r="B11" s="6">
        <f>'12PlanesT'!I11</f>
        <v>11</v>
      </c>
      <c r="C11" s="6">
        <f>'12PlanesT'!I33</f>
        <v>7</v>
      </c>
      <c r="D11" s="6">
        <f t="shared" si="0"/>
        <v>18</v>
      </c>
      <c r="F11" s="7" t="s">
        <v>22</v>
      </c>
      <c r="G11" s="8">
        <f t="shared" si="1"/>
        <v>3.9285714285714285E-2</v>
      </c>
      <c r="H11" s="8">
        <f t="shared" si="1"/>
        <v>2.5000000000000001E-2</v>
      </c>
      <c r="I11" s="8">
        <f t="shared" si="1"/>
        <v>6.4285714285714279E-2</v>
      </c>
      <c r="K11" s="7" t="s">
        <v>22</v>
      </c>
      <c r="L11" s="8">
        <f t="shared" si="2"/>
        <v>-3.9285714285714285E-2</v>
      </c>
      <c r="M11" s="8">
        <f t="shared" si="3"/>
        <v>2.5000000000000001E-2</v>
      </c>
    </row>
    <row r="12" spans="1:13" x14ac:dyDescent="0.25">
      <c r="A12" s="7" t="str">
        <f>'12PlanesT'!A12</f>
        <v>45 a 49 años</v>
      </c>
      <c r="B12" s="6">
        <f>'12PlanesT'!I12</f>
        <v>7</v>
      </c>
      <c r="C12" s="6">
        <f>'12PlanesT'!I34</f>
        <v>6</v>
      </c>
      <c r="D12" s="6">
        <f t="shared" si="0"/>
        <v>13</v>
      </c>
      <c r="F12" s="7" t="s">
        <v>23</v>
      </c>
      <c r="G12" s="8">
        <f t="shared" si="1"/>
        <v>2.5000000000000001E-2</v>
      </c>
      <c r="H12" s="8">
        <f t="shared" si="1"/>
        <v>2.1428571428571429E-2</v>
      </c>
      <c r="I12" s="8">
        <f t="shared" si="1"/>
        <v>4.642857142857143E-2</v>
      </c>
      <c r="K12" s="7" t="s">
        <v>23</v>
      </c>
      <c r="L12" s="8">
        <f t="shared" si="2"/>
        <v>-2.5000000000000001E-2</v>
      </c>
      <c r="M12" s="8">
        <f t="shared" si="3"/>
        <v>2.1428571428571429E-2</v>
      </c>
    </row>
    <row r="13" spans="1:13" x14ac:dyDescent="0.25">
      <c r="A13" s="7" t="str">
        <f>'12PlanesT'!A13</f>
        <v>50 a 54 años</v>
      </c>
      <c r="B13" s="6">
        <f>'12PlanesT'!I13</f>
        <v>9</v>
      </c>
      <c r="C13" s="6">
        <f>'12PlanesT'!I35</f>
        <v>8</v>
      </c>
      <c r="D13" s="6">
        <f t="shared" si="0"/>
        <v>17</v>
      </c>
      <c r="F13" s="7" t="s">
        <v>24</v>
      </c>
      <c r="G13" s="8">
        <f t="shared" si="1"/>
        <v>3.214285714285714E-2</v>
      </c>
      <c r="H13" s="8">
        <f t="shared" si="1"/>
        <v>2.8571428571428571E-2</v>
      </c>
      <c r="I13" s="8">
        <f t="shared" si="1"/>
        <v>6.0714285714285714E-2</v>
      </c>
      <c r="K13" s="7" t="s">
        <v>24</v>
      </c>
      <c r="L13" s="8">
        <f t="shared" si="2"/>
        <v>-3.214285714285714E-2</v>
      </c>
      <c r="M13" s="8">
        <f t="shared" si="3"/>
        <v>2.8571428571428571E-2</v>
      </c>
    </row>
    <row r="14" spans="1:13" x14ac:dyDescent="0.25">
      <c r="A14" s="7" t="str">
        <f>'12PlanesT'!A14</f>
        <v>55 a 59 años</v>
      </c>
      <c r="B14" s="6">
        <f>'12PlanesT'!I14</f>
        <v>14</v>
      </c>
      <c r="C14" s="6">
        <f>'12PlanesT'!I36</f>
        <v>18</v>
      </c>
      <c r="D14" s="6">
        <f t="shared" si="0"/>
        <v>32</v>
      </c>
      <c r="F14" s="7" t="s">
        <v>25</v>
      </c>
      <c r="G14" s="8">
        <f t="shared" si="1"/>
        <v>0.05</v>
      </c>
      <c r="H14" s="8">
        <f t="shared" si="1"/>
        <v>6.4285714285714279E-2</v>
      </c>
      <c r="I14" s="8">
        <f t="shared" si="1"/>
        <v>0.11428571428571428</v>
      </c>
      <c r="K14" s="7" t="s">
        <v>25</v>
      </c>
      <c r="L14" s="8">
        <f t="shared" si="2"/>
        <v>-0.05</v>
      </c>
      <c r="M14" s="8">
        <f t="shared" si="3"/>
        <v>6.4285714285714279E-2</v>
      </c>
    </row>
    <row r="15" spans="1:13" x14ac:dyDescent="0.25">
      <c r="A15" s="7" t="str">
        <f>'12PlanesT'!A15</f>
        <v>60 a 64 años</v>
      </c>
      <c r="B15" s="6">
        <f>'12PlanesT'!I15</f>
        <v>16</v>
      </c>
      <c r="C15" s="6">
        <f>'12PlanesT'!I37</f>
        <v>22</v>
      </c>
      <c r="D15" s="6">
        <f t="shared" si="0"/>
        <v>38</v>
      </c>
      <c r="F15" s="7" t="s">
        <v>26</v>
      </c>
      <c r="G15" s="8">
        <f t="shared" si="1"/>
        <v>5.7142857142857141E-2</v>
      </c>
      <c r="H15" s="8">
        <f t="shared" si="1"/>
        <v>7.857142857142857E-2</v>
      </c>
      <c r="I15" s="8">
        <f t="shared" si="1"/>
        <v>0.1357142857142857</v>
      </c>
      <c r="K15" s="7" t="s">
        <v>26</v>
      </c>
      <c r="L15" s="8">
        <f t="shared" si="2"/>
        <v>-5.7142857142857141E-2</v>
      </c>
      <c r="M15" s="8">
        <f t="shared" si="3"/>
        <v>7.857142857142857E-2</v>
      </c>
    </row>
    <row r="16" spans="1:13" x14ac:dyDescent="0.25">
      <c r="A16" s="7" t="str">
        <f>'12PlanesT'!A16</f>
        <v>65 a 69 años</v>
      </c>
      <c r="B16" s="6">
        <f>'12PlanesT'!I16</f>
        <v>16</v>
      </c>
      <c r="C16" s="6">
        <f>'12PlanesT'!I38</f>
        <v>22</v>
      </c>
      <c r="D16" s="6">
        <f t="shared" si="0"/>
        <v>38</v>
      </c>
      <c r="F16" s="7" t="s">
        <v>27</v>
      </c>
      <c r="G16" s="8">
        <f t="shared" si="1"/>
        <v>5.7142857142857141E-2</v>
      </c>
      <c r="H16" s="8">
        <f t="shared" si="1"/>
        <v>7.857142857142857E-2</v>
      </c>
      <c r="I16" s="8">
        <f t="shared" si="1"/>
        <v>0.1357142857142857</v>
      </c>
      <c r="K16" s="7" t="s">
        <v>27</v>
      </c>
      <c r="L16" s="8">
        <f t="shared" si="2"/>
        <v>-5.7142857142857141E-2</v>
      </c>
      <c r="M16" s="8">
        <f t="shared" si="3"/>
        <v>7.857142857142857E-2</v>
      </c>
    </row>
    <row r="17" spans="1:13" x14ac:dyDescent="0.25">
      <c r="A17" s="7" t="str">
        <f>'12PlanesT'!A17</f>
        <v>70 a 74 años</v>
      </c>
      <c r="B17" s="6">
        <f>'12PlanesT'!I17</f>
        <v>13</v>
      </c>
      <c r="C17" s="6">
        <f>'12PlanesT'!I39</f>
        <v>12</v>
      </c>
      <c r="D17" s="6">
        <f t="shared" si="0"/>
        <v>25</v>
      </c>
      <c r="F17" s="7" t="s">
        <v>28</v>
      </c>
      <c r="G17" s="8">
        <f t="shared" si="1"/>
        <v>4.642857142857143E-2</v>
      </c>
      <c r="H17" s="8">
        <f t="shared" si="1"/>
        <v>4.2857142857142858E-2</v>
      </c>
      <c r="I17" s="8">
        <f t="shared" si="1"/>
        <v>8.9285714285714288E-2</v>
      </c>
      <c r="K17" s="7" t="s">
        <v>28</v>
      </c>
      <c r="L17" s="8">
        <f t="shared" si="2"/>
        <v>-4.642857142857143E-2</v>
      </c>
      <c r="M17" s="8">
        <f t="shared" si="3"/>
        <v>4.2857142857142858E-2</v>
      </c>
    </row>
    <row r="18" spans="1:13" x14ac:dyDescent="0.25">
      <c r="A18" s="7" t="str">
        <f>'12PlanesT'!A18</f>
        <v>75 a 79 años</v>
      </c>
      <c r="B18" s="6">
        <f>'12PlanesT'!I18</f>
        <v>16</v>
      </c>
      <c r="C18" s="6">
        <f>'12PlanesT'!I40</f>
        <v>10</v>
      </c>
      <c r="D18" s="6">
        <f t="shared" si="0"/>
        <v>26</v>
      </c>
      <c r="F18" s="7" t="s">
        <v>29</v>
      </c>
      <c r="G18" s="8">
        <f t="shared" si="1"/>
        <v>5.7142857142857141E-2</v>
      </c>
      <c r="H18" s="8">
        <f t="shared" si="1"/>
        <v>3.5714285714285712E-2</v>
      </c>
      <c r="I18" s="8">
        <f t="shared" si="1"/>
        <v>9.285714285714286E-2</v>
      </c>
      <c r="K18" s="7" t="s">
        <v>29</v>
      </c>
      <c r="L18" s="8">
        <f t="shared" si="2"/>
        <v>-5.7142857142857141E-2</v>
      </c>
      <c r="M18" s="8">
        <f t="shared" si="3"/>
        <v>3.5714285714285712E-2</v>
      </c>
    </row>
    <row r="19" spans="1:13" x14ac:dyDescent="0.25">
      <c r="A19" s="7" t="str">
        <f>'12PlanesT'!A19</f>
        <v>80 a 84 años</v>
      </c>
      <c r="B19" s="6">
        <f>'12PlanesT'!I19</f>
        <v>8</v>
      </c>
      <c r="C19" s="6">
        <f>'12PlanesT'!I41</f>
        <v>13</v>
      </c>
      <c r="D19" s="6">
        <f t="shared" si="0"/>
        <v>21</v>
      </c>
      <c r="F19" s="7" t="s">
        <v>30</v>
      </c>
      <c r="G19" s="8">
        <f>B19/$D$23</f>
        <v>2.8571428571428571E-2</v>
      </c>
      <c r="H19" s="8">
        <f>C19/$D$23</f>
        <v>4.642857142857143E-2</v>
      </c>
      <c r="I19" s="8">
        <f>D19/$D$23</f>
        <v>7.4999999999999997E-2</v>
      </c>
      <c r="K19" s="7" t="s">
        <v>30</v>
      </c>
      <c r="L19" s="8">
        <f t="shared" si="2"/>
        <v>-2.8571428571428571E-2</v>
      </c>
      <c r="M19" s="8">
        <f t="shared" si="3"/>
        <v>4.642857142857143E-2</v>
      </c>
    </row>
    <row r="20" spans="1:13" x14ac:dyDescent="0.25">
      <c r="A20" s="7" t="str">
        <f>'12PlanesT'!A20</f>
        <v>85 a 89 años</v>
      </c>
      <c r="B20" s="6">
        <f>'12PlanesT'!I20</f>
        <v>7</v>
      </c>
      <c r="C20" s="6">
        <f>'12PlanesT'!I42</f>
        <v>4</v>
      </c>
      <c r="D20" s="6">
        <f t="shared" si="0"/>
        <v>11</v>
      </c>
      <c r="F20" s="7" t="s">
        <v>31</v>
      </c>
      <c r="G20" s="8">
        <f t="shared" si="1"/>
        <v>2.5000000000000001E-2</v>
      </c>
      <c r="H20" s="8">
        <f t="shared" si="1"/>
        <v>1.4285714285714285E-2</v>
      </c>
      <c r="I20" s="8">
        <f t="shared" si="1"/>
        <v>3.9285714285714285E-2</v>
      </c>
      <c r="K20" s="7" t="s">
        <v>31</v>
      </c>
      <c r="L20" s="8">
        <f t="shared" si="2"/>
        <v>-2.5000000000000001E-2</v>
      </c>
      <c r="M20" s="8">
        <f t="shared" si="3"/>
        <v>1.4285714285714285E-2</v>
      </c>
    </row>
    <row r="21" spans="1:13" x14ac:dyDescent="0.25">
      <c r="A21" s="7" t="str">
        <f>'12PlanesT'!A21</f>
        <v>90 a 94 años</v>
      </c>
      <c r="B21" s="6">
        <f>'12PlanesT'!I21</f>
        <v>5</v>
      </c>
      <c r="C21" s="6">
        <f>'12PlanesT'!I43</f>
        <v>1</v>
      </c>
      <c r="D21" s="6">
        <f t="shared" si="0"/>
        <v>6</v>
      </c>
      <c r="F21" s="7" t="s">
        <v>32</v>
      </c>
      <c r="G21" s="8">
        <f t="shared" si="1"/>
        <v>1.7857142857142856E-2</v>
      </c>
      <c r="H21" s="8">
        <f t="shared" si="1"/>
        <v>3.5714285714285713E-3</v>
      </c>
      <c r="I21" s="8">
        <f t="shared" si="1"/>
        <v>2.1428571428571429E-2</v>
      </c>
      <c r="K21" s="7" t="s">
        <v>32</v>
      </c>
      <c r="L21" s="8">
        <f t="shared" si="2"/>
        <v>-1.7857142857142856E-2</v>
      </c>
      <c r="M21" s="8">
        <f t="shared" si="3"/>
        <v>3.5714285714285713E-3</v>
      </c>
    </row>
    <row r="22" spans="1:13" x14ac:dyDescent="0.25">
      <c r="A22" s="7" t="str">
        <f>'12PlanesT'!A22</f>
        <v>95 y +</v>
      </c>
      <c r="B22" s="6">
        <f>'12PlanesT'!I22</f>
        <v>1</v>
      </c>
      <c r="C22" s="6">
        <f>'12PlanesT'!I44</f>
        <v>0</v>
      </c>
      <c r="D22" s="6">
        <f t="shared" si="0"/>
        <v>1</v>
      </c>
      <c r="F22" s="7" t="s">
        <v>33</v>
      </c>
      <c r="G22" s="8">
        <f t="shared" si="1"/>
        <v>3.5714285714285713E-3</v>
      </c>
      <c r="H22" s="8">
        <f t="shared" si="1"/>
        <v>0</v>
      </c>
      <c r="I22" s="8">
        <f t="shared" si="1"/>
        <v>3.5714285714285713E-3</v>
      </c>
      <c r="K22" s="7" t="s">
        <v>33</v>
      </c>
      <c r="L22" s="8">
        <f t="shared" si="2"/>
        <v>-3.5714285714285713E-3</v>
      </c>
      <c r="M22" s="8">
        <f t="shared" si="3"/>
        <v>0</v>
      </c>
    </row>
    <row r="23" spans="1:13" x14ac:dyDescent="0.25">
      <c r="A23" s="21" t="s">
        <v>36</v>
      </c>
      <c r="B23" s="15">
        <f>'12PlanesT'!I23</f>
        <v>139</v>
      </c>
      <c r="C23" s="15">
        <f>'12PlanesT'!I45</f>
        <v>141</v>
      </c>
      <c r="D23" s="15">
        <f>B23+C23</f>
        <v>280</v>
      </c>
      <c r="E23" s="13"/>
      <c r="F23" s="23" t="s">
        <v>36</v>
      </c>
      <c r="G23" s="20">
        <f t="shared" si="1"/>
        <v>0.49642857142857144</v>
      </c>
      <c r="H23" s="20">
        <f t="shared" si="1"/>
        <v>0.50357142857142856</v>
      </c>
      <c r="I23" s="20">
        <f t="shared" si="1"/>
        <v>1</v>
      </c>
      <c r="K23" s="7" t="s">
        <v>36</v>
      </c>
      <c r="L23" s="8">
        <f t="shared" si="2"/>
        <v>-0.49642857142857144</v>
      </c>
      <c r="M23" s="8">
        <f>H23</f>
        <v>0.50357142857142856</v>
      </c>
    </row>
    <row r="24" spans="1:13" x14ac:dyDescent="0.25">
      <c r="A24" s="29" t="s">
        <v>42</v>
      </c>
      <c r="B24" s="29"/>
      <c r="C24" s="29"/>
      <c r="D24" s="29"/>
      <c r="E24" s="24"/>
      <c r="F24" s="29" t="s">
        <v>42</v>
      </c>
      <c r="G24" s="29"/>
      <c r="H24" s="29"/>
      <c r="I24" s="29"/>
      <c r="K24" s="9" t="s">
        <v>42</v>
      </c>
    </row>
  </sheetData>
  <mergeCells count="5">
    <mergeCell ref="A1:D1"/>
    <mergeCell ref="F1:I1"/>
    <mergeCell ref="K1:M1"/>
    <mergeCell ref="A24:D24"/>
    <mergeCell ref="F24:I24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="44" zoomScaleNormal="44" workbookViewId="0">
      <selection sqref="A1:D1"/>
    </sheetView>
  </sheetViews>
  <sheetFormatPr baseColWidth="10" defaultRowHeight="15" x14ac:dyDescent="0.25"/>
  <cols>
    <col min="1" max="4" width="11.42578125" style="5"/>
    <col min="5" max="5" width="4.28515625" style="5" customWidth="1"/>
    <col min="6" max="9" width="11.42578125" style="5"/>
    <col min="10" max="10" width="4.85546875" style="5" customWidth="1"/>
    <col min="11" max="13" width="12.28515625" style="5" customWidth="1"/>
    <col min="14" max="16384" width="11.42578125" style="5"/>
  </cols>
  <sheetData>
    <row r="1" spans="1:13" ht="42.75" customHeight="1" x14ac:dyDescent="0.25">
      <c r="A1" s="28" t="s">
        <v>70</v>
      </c>
      <c r="B1" s="28"/>
      <c r="C1" s="28"/>
      <c r="D1" s="28"/>
      <c r="F1" s="28" t="s">
        <v>71</v>
      </c>
      <c r="G1" s="28"/>
      <c r="H1" s="28"/>
      <c r="I1" s="28"/>
      <c r="K1" s="28" t="s">
        <v>72</v>
      </c>
      <c r="L1" s="28"/>
      <c r="M1" s="28"/>
    </row>
    <row r="2" spans="1:13" x14ac:dyDescent="0.25">
      <c r="A2" s="21" t="s">
        <v>1</v>
      </c>
      <c r="B2" s="21" t="s">
        <v>0</v>
      </c>
      <c r="C2" s="21" t="s">
        <v>39</v>
      </c>
      <c r="D2" s="21" t="s">
        <v>36</v>
      </c>
      <c r="E2" s="22"/>
      <c r="F2" s="21"/>
      <c r="G2" s="21" t="s">
        <v>0</v>
      </c>
      <c r="H2" s="21" t="s">
        <v>39</v>
      </c>
      <c r="I2" s="21" t="s">
        <v>36</v>
      </c>
      <c r="K2" s="7"/>
      <c r="L2" s="7" t="s">
        <v>40</v>
      </c>
      <c r="M2" s="7" t="s">
        <v>41</v>
      </c>
    </row>
    <row r="3" spans="1:13" x14ac:dyDescent="0.25">
      <c r="A3" s="7" t="str">
        <f>'12PlanesT'!A3</f>
        <v>0 a 4 años</v>
      </c>
      <c r="B3" s="6">
        <f>'12PlanesT'!J3</f>
        <v>2</v>
      </c>
      <c r="C3" s="6">
        <f>'12PlanesT'!J25</f>
        <v>1</v>
      </c>
      <c r="D3" s="6">
        <f>B3+C3</f>
        <v>3</v>
      </c>
      <c r="F3" s="7" t="s">
        <v>14</v>
      </c>
      <c r="G3" s="8">
        <f>'12PlanesT'!F3</f>
        <v>0</v>
      </c>
      <c r="H3" s="8">
        <f>C3/$D$23</f>
        <v>3.1357792411414236E-4</v>
      </c>
      <c r="I3" s="8">
        <f>D3/$D$23</f>
        <v>9.4073377234242712E-4</v>
      </c>
      <c r="K3" s="7" t="s">
        <v>14</v>
      </c>
      <c r="L3" s="8">
        <f>-G3</f>
        <v>0</v>
      </c>
      <c r="M3" s="8">
        <f>H3</f>
        <v>3.1357792411414236E-4</v>
      </c>
    </row>
    <row r="4" spans="1:13" x14ac:dyDescent="0.25">
      <c r="A4" s="7" t="str">
        <f>'12PlanesT'!A4</f>
        <v>5 a 9 años</v>
      </c>
      <c r="B4" s="6">
        <f>'12PlanesT'!J4</f>
        <v>5</v>
      </c>
      <c r="C4" s="6">
        <f>'12PlanesT'!J26</f>
        <v>8</v>
      </c>
      <c r="D4" s="6">
        <f t="shared" ref="D4:D22" si="0">B4+C4</f>
        <v>13</v>
      </c>
      <c r="F4" s="7" t="s">
        <v>15</v>
      </c>
      <c r="G4" s="8">
        <f t="shared" ref="G4:I23" si="1">B4/$D$23</f>
        <v>1.5678896205707118E-3</v>
      </c>
      <c r="H4" s="8">
        <f t="shared" si="1"/>
        <v>2.5086233929131388E-3</v>
      </c>
      <c r="I4" s="8">
        <f t="shared" si="1"/>
        <v>4.0765130134838507E-3</v>
      </c>
      <c r="K4" s="7" t="s">
        <v>15</v>
      </c>
      <c r="L4" s="8">
        <f t="shared" ref="L4:L23" si="2">-G4</f>
        <v>-1.5678896205707118E-3</v>
      </c>
      <c r="M4" s="8">
        <f t="shared" ref="M4:M22" si="3">H4</f>
        <v>2.5086233929131388E-3</v>
      </c>
    </row>
    <row r="5" spans="1:13" x14ac:dyDescent="0.25">
      <c r="A5" s="7" t="str">
        <f>'12PlanesT'!A5</f>
        <v>10 a 14 años</v>
      </c>
      <c r="B5" s="6">
        <f>'12PlanesT'!J5</f>
        <v>6</v>
      </c>
      <c r="C5" s="6">
        <f>'12PlanesT'!J27</f>
        <v>8</v>
      </c>
      <c r="D5" s="6">
        <f t="shared" si="0"/>
        <v>14</v>
      </c>
      <c r="F5" s="7" t="s">
        <v>16</v>
      </c>
      <c r="G5" s="8">
        <f t="shared" si="1"/>
        <v>1.8814675446848542E-3</v>
      </c>
      <c r="H5" s="8">
        <f t="shared" si="1"/>
        <v>2.5086233929131388E-3</v>
      </c>
      <c r="I5" s="8">
        <f t="shared" si="1"/>
        <v>4.3900909375979933E-3</v>
      </c>
      <c r="K5" s="7" t="s">
        <v>16</v>
      </c>
      <c r="L5" s="8">
        <f t="shared" si="2"/>
        <v>-1.8814675446848542E-3</v>
      </c>
      <c r="M5" s="8">
        <f t="shared" si="3"/>
        <v>2.5086233929131388E-3</v>
      </c>
    </row>
    <row r="6" spans="1:13" x14ac:dyDescent="0.25">
      <c r="A6" s="7" t="str">
        <f>'12PlanesT'!A6</f>
        <v>15 a 19 años</v>
      </c>
      <c r="B6" s="6">
        <f>'12PlanesT'!J6</f>
        <v>10</v>
      </c>
      <c r="C6" s="6">
        <f>'12PlanesT'!J28</f>
        <v>12</v>
      </c>
      <c r="D6" s="6">
        <f t="shared" si="0"/>
        <v>22</v>
      </c>
      <c r="F6" s="7" t="s">
        <v>17</v>
      </c>
      <c r="G6" s="8">
        <f t="shared" si="1"/>
        <v>3.1357792411414237E-3</v>
      </c>
      <c r="H6" s="8">
        <f t="shared" si="1"/>
        <v>3.7629350893697085E-3</v>
      </c>
      <c r="I6" s="8">
        <f t="shared" si="1"/>
        <v>6.8987143305111317E-3</v>
      </c>
      <c r="K6" s="7" t="s">
        <v>17</v>
      </c>
      <c r="L6" s="8">
        <f t="shared" si="2"/>
        <v>-3.1357792411414237E-3</v>
      </c>
      <c r="M6" s="8">
        <f t="shared" si="3"/>
        <v>3.7629350893697085E-3</v>
      </c>
    </row>
    <row r="7" spans="1:13" x14ac:dyDescent="0.25">
      <c r="A7" s="7" t="str">
        <f>'12PlanesT'!A7</f>
        <v>20 a 24 años</v>
      </c>
      <c r="B7" s="6">
        <f>'12PlanesT'!J7</f>
        <v>11</v>
      </c>
      <c r="C7" s="6">
        <f>'12PlanesT'!J29</f>
        <v>17</v>
      </c>
      <c r="D7" s="6">
        <f t="shared" si="0"/>
        <v>28</v>
      </c>
      <c r="F7" s="7" t="s">
        <v>18</v>
      </c>
      <c r="G7" s="8">
        <f t="shared" si="1"/>
        <v>3.4493571652555659E-3</v>
      </c>
      <c r="H7" s="8">
        <f t="shared" si="1"/>
        <v>5.3308247099404203E-3</v>
      </c>
      <c r="I7" s="8">
        <f t="shared" si="1"/>
        <v>8.7801818751959866E-3</v>
      </c>
      <c r="K7" s="7" t="s">
        <v>18</v>
      </c>
      <c r="L7" s="8">
        <f t="shared" si="2"/>
        <v>-3.4493571652555659E-3</v>
      </c>
      <c r="M7" s="8">
        <f t="shared" si="3"/>
        <v>5.3308247099404203E-3</v>
      </c>
    </row>
    <row r="8" spans="1:13" x14ac:dyDescent="0.25">
      <c r="A8" s="7" t="str">
        <f>'12PlanesT'!A8</f>
        <v xml:space="preserve">25 a 29 años </v>
      </c>
      <c r="B8" s="6">
        <f>'12PlanesT'!J8</f>
        <v>17</v>
      </c>
      <c r="C8" s="6">
        <f>'12PlanesT'!J30</f>
        <v>14</v>
      </c>
      <c r="D8" s="6">
        <f t="shared" si="0"/>
        <v>31</v>
      </c>
      <c r="F8" s="7" t="s">
        <v>19</v>
      </c>
      <c r="G8" s="8">
        <f t="shared" si="1"/>
        <v>5.3308247099404203E-3</v>
      </c>
      <c r="H8" s="8">
        <f t="shared" si="1"/>
        <v>4.3900909375979933E-3</v>
      </c>
      <c r="I8" s="8">
        <f t="shared" si="1"/>
        <v>9.7209156475384136E-3</v>
      </c>
      <c r="K8" s="7" t="s">
        <v>19</v>
      </c>
      <c r="L8" s="8">
        <f t="shared" si="2"/>
        <v>-5.3308247099404203E-3</v>
      </c>
      <c r="M8" s="8">
        <f t="shared" si="3"/>
        <v>4.3900909375979933E-3</v>
      </c>
    </row>
    <row r="9" spans="1:13" x14ac:dyDescent="0.25">
      <c r="A9" s="7" t="str">
        <f>'12PlanesT'!A9</f>
        <v xml:space="preserve">30 a 34 años </v>
      </c>
      <c r="B9" s="6">
        <f>'12PlanesT'!J9</f>
        <v>33</v>
      </c>
      <c r="C9" s="6">
        <f>'12PlanesT'!J31</f>
        <v>14</v>
      </c>
      <c r="D9" s="6">
        <f t="shared" si="0"/>
        <v>47</v>
      </c>
      <c r="F9" s="7" t="s">
        <v>20</v>
      </c>
      <c r="G9" s="8">
        <f t="shared" si="1"/>
        <v>1.0348071495766699E-2</v>
      </c>
      <c r="H9" s="8">
        <f t="shared" si="1"/>
        <v>4.3900909375979933E-3</v>
      </c>
      <c r="I9" s="8">
        <f t="shared" si="1"/>
        <v>1.473816243336469E-2</v>
      </c>
      <c r="K9" s="7" t="s">
        <v>20</v>
      </c>
      <c r="L9" s="8">
        <f t="shared" si="2"/>
        <v>-1.0348071495766699E-2</v>
      </c>
      <c r="M9" s="8">
        <f t="shared" si="3"/>
        <v>4.3900909375979933E-3</v>
      </c>
    </row>
    <row r="10" spans="1:13" x14ac:dyDescent="0.25">
      <c r="A10" s="7" t="str">
        <f>'12PlanesT'!A10</f>
        <v>35 a 39 años</v>
      </c>
      <c r="B10" s="6">
        <f>'12PlanesT'!J10</f>
        <v>48</v>
      </c>
      <c r="C10" s="6">
        <f>'12PlanesT'!J32</f>
        <v>22</v>
      </c>
      <c r="D10" s="6">
        <f t="shared" si="0"/>
        <v>70</v>
      </c>
      <c r="F10" s="7" t="s">
        <v>21</v>
      </c>
      <c r="G10" s="8">
        <f t="shared" si="1"/>
        <v>1.5051740357478834E-2</v>
      </c>
      <c r="H10" s="8">
        <f t="shared" si="1"/>
        <v>6.8987143305111317E-3</v>
      </c>
      <c r="I10" s="8">
        <f t="shared" si="1"/>
        <v>2.1950454687989965E-2</v>
      </c>
      <c r="K10" s="7" t="s">
        <v>21</v>
      </c>
      <c r="L10" s="8">
        <f t="shared" si="2"/>
        <v>-1.5051740357478834E-2</v>
      </c>
      <c r="M10" s="8">
        <f t="shared" si="3"/>
        <v>6.8987143305111317E-3</v>
      </c>
    </row>
    <row r="11" spans="1:13" x14ac:dyDescent="0.25">
      <c r="A11" s="7" t="str">
        <f>'12PlanesT'!A11</f>
        <v>40 a 44 años</v>
      </c>
      <c r="B11" s="6">
        <f>'12PlanesT'!J11</f>
        <v>145</v>
      </c>
      <c r="C11" s="6">
        <f>'12PlanesT'!J33</f>
        <v>22</v>
      </c>
      <c r="D11" s="6">
        <f t="shared" si="0"/>
        <v>167</v>
      </c>
      <c r="F11" s="7" t="s">
        <v>22</v>
      </c>
      <c r="G11" s="8">
        <f t="shared" si="1"/>
        <v>4.5468798996550645E-2</v>
      </c>
      <c r="H11" s="8">
        <f t="shared" si="1"/>
        <v>6.8987143305111317E-3</v>
      </c>
      <c r="I11" s="8">
        <f t="shared" si="1"/>
        <v>5.2367513327061778E-2</v>
      </c>
      <c r="K11" s="7" t="s">
        <v>22</v>
      </c>
      <c r="L11" s="8">
        <f t="shared" si="2"/>
        <v>-4.5468798996550645E-2</v>
      </c>
      <c r="M11" s="8">
        <f t="shared" si="3"/>
        <v>6.8987143305111317E-3</v>
      </c>
    </row>
    <row r="12" spans="1:13" x14ac:dyDescent="0.25">
      <c r="A12" s="7" t="str">
        <f>'12PlanesT'!A12</f>
        <v>45 a 49 años</v>
      </c>
      <c r="B12" s="6">
        <f>'12PlanesT'!J12</f>
        <v>174</v>
      </c>
      <c r="C12" s="6">
        <f>'12PlanesT'!J34</f>
        <v>32</v>
      </c>
      <c r="D12" s="6">
        <f t="shared" si="0"/>
        <v>206</v>
      </c>
      <c r="F12" s="7" t="s">
        <v>23</v>
      </c>
      <c r="G12" s="8">
        <f t="shared" si="1"/>
        <v>5.456255879586077E-2</v>
      </c>
      <c r="H12" s="8">
        <f t="shared" si="1"/>
        <v>1.0034493571652555E-2</v>
      </c>
      <c r="I12" s="8">
        <f t="shared" si="1"/>
        <v>6.4597052367513327E-2</v>
      </c>
      <c r="K12" s="7" t="s">
        <v>23</v>
      </c>
      <c r="L12" s="8">
        <f t="shared" si="2"/>
        <v>-5.456255879586077E-2</v>
      </c>
      <c r="M12" s="8">
        <f t="shared" si="3"/>
        <v>1.0034493571652555E-2</v>
      </c>
    </row>
    <row r="13" spans="1:13" x14ac:dyDescent="0.25">
      <c r="A13" s="7" t="str">
        <f>'12PlanesT'!A13</f>
        <v>50 a 54 años</v>
      </c>
      <c r="B13" s="6">
        <f>'12PlanesT'!J13</f>
        <v>221</v>
      </c>
      <c r="C13" s="6">
        <f>'12PlanesT'!J35</f>
        <v>39</v>
      </c>
      <c r="D13" s="6">
        <f t="shared" si="0"/>
        <v>260</v>
      </c>
      <c r="F13" s="7" t="s">
        <v>24</v>
      </c>
      <c r="G13" s="8">
        <f t="shared" si="1"/>
        <v>6.9300721229225468E-2</v>
      </c>
      <c r="H13" s="8">
        <f t="shared" si="1"/>
        <v>1.2229539040451553E-2</v>
      </c>
      <c r="I13" s="8">
        <f t="shared" si="1"/>
        <v>8.153026026967701E-2</v>
      </c>
      <c r="K13" s="7" t="s">
        <v>24</v>
      </c>
      <c r="L13" s="8">
        <f t="shared" si="2"/>
        <v>-6.9300721229225468E-2</v>
      </c>
      <c r="M13" s="8">
        <f t="shared" si="3"/>
        <v>1.2229539040451553E-2</v>
      </c>
    </row>
    <row r="14" spans="1:13" x14ac:dyDescent="0.25">
      <c r="A14" s="7" t="str">
        <f>'12PlanesT'!A14</f>
        <v>55 a 59 años</v>
      </c>
      <c r="B14" s="6">
        <f>'12PlanesT'!J14</f>
        <v>270</v>
      </c>
      <c r="C14" s="6">
        <f>'12PlanesT'!J36</f>
        <v>75</v>
      </c>
      <c r="D14" s="6">
        <f t="shared" si="0"/>
        <v>345</v>
      </c>
      <c r="F14" s="7" t="s">
        <v>25</v>
      </c>
      <c r="G14" s="8">
        <f t="shared" si="1"/>
        <v>8.4666039510818442E-2</v>
      </c>
      <c r="H14" s="8">
        <f t="shared" si="1"/>
        <v>2.3518344308560677E-2</v>
      </c>
      <c r="I14" s="8">
        <f t="shared" si="1"/>
        <v>0.10818438381937912</v>
      </c>
      <c r="K14" s="7" t="s">
        <v>25</v>
      </c>
      <c r="L14" s="8">
        <f t="shared" si="2"/>
        <v>-8.4666039510818442E-2</v>
      </c>
      <c r="M14" s="8">
        <f t="shared" si="3"/>
        <v>2.3518344308560677E-2</v>
      </c>
    </row>
    <row r="15" spans="1:13" x14ac:dyDescent="0.25">
      <c r="A15" s="7" t="str">
        <f>'12PlanesT'!A15</f>
        <v>60 a 64 años</v>
      </c>
      <c r="B15" s="6">
        <f>'12PlanesT'!J15</f>
        <v>310</v>
      </c>
      <c r="C15" s="6">
        <f>'12PlanesT'!J37</f>
        <v>111</v>
      </c>
      <c r="D15" s="6">
        <f t="shared" si="0"/>
        <v>421</v>
      </c>
      <c r="F15" s="7" t="s">
        <v>26</v>
      </c>
      <c r="G15" s="8">
        <f t="shared" si="1"/>
        <v>9.720915647538414E-2</v>
      </c>
      <c r="H15" s="8">
        <f t="shared" si="1"/>
        <v>3.4807149576669805E-2</v>
      </c>
      <c r="I15" s="8">
        <f t="shared" si="1"/>
        <v>0.13201630605205394</v>
      </c>
      <c r="K15" s="7" t="s">
        <v>26</v>
      </c>
      <c r="L15" s="8">
        <f t="shared" si="2"/>
        <v>-9.720915647538414E-2</v>
      </c>
      <c r="M15" s="8">
        <f t="shared" si="3"/>
        <v>3.4807149576669805E-2</v>
      </c>
    </row>
    <row r="16" spans="1:13" x14ac:dyDescent="0.25">
      <c r="A16" s="7" t="str">
        <f>'12PlanesT'!A16</f>
        <v>65 a 69 años</v>
      </c>
      <c r="B16" s="6">
        <f>'12PlanesT'!J16</f>
        <v>287</v>
      </c>
      <c r="C16" s="6">
        <f>'12PlanesT'!J38</f>
        <v>161</v>
      </c>
      <c r="D16" s="6">
        <f t="shared" si="0"/>
        <v>448</v>
      </c>
      <c r="F16" s="7" t="s">
        <v>27</v>
      </c>
      <c r="G16" s="8">
        <f t="shared" si="1"/>
        <v>8.9996864220758865E-2</v>
      </c>
      <c r="H16" s="8">
        <f t="shared" si="1"/>
        <v>5.048604578237692E-2</v>
      </c>
      <c r="I16" s="8">
        <f t="shared" si="1"/>
        <v>0.14048291000313579</v>
      </c>
      <c r="K16" s="7" t="s">
        <v>27</v>
      </c>
      <c r="L16" s="8">
        <f t="shared" si="2"/>
        <v>-8.9996864220758865E-2</v>
      </c>
      <c r="M16" s="8">
        <f t="shared" si="3"/>
        <v>5.048604578237692E-2</v>
      </c>
    </row>
    <row r="17" spans="1:13" x14ac:dyDescent="0.25">
      <c r="A17" s="7" t="str">
        <f>'12PlanesT'!A17</f>
        <v>70 a 74 años</v>
      </c>
      <c r="B17" s="6">
        <f>'12PlanesT'!J17</f>
        <v>254</v>
      </c>
      <c r="C17" s="6">
        <f>'12PlanesT'!J39</f>
        <v>176</v>
      </c>
      <c r="D17" s="6">
        <f t="shared" si="0"/>
        <v>430</v>
      </c>
      <c r="F17" s="7" t="s">
        <v>28</v>
      </c>
      <c r="G17" s="8">
        <f t="shared" si="1"/>
        <v>7.964879272499216E-2</v>
      </c>
      <c r="H17" s="8">
        <f t="shared" si="1"/>
        <v>5.5189714644089054E-2</v>
      </c>
      <c r="I17" s="8">
        <f t="shared" si="1"/>
        <v>0.13483850736908121</v>
      </c>
      <c r="K17" s="7" t="s">
        <v>28</v>
      </c>
      <c r="L17" s="8">
        <f t="shared" si="2"/>
        <v>-7.964879272499216E-2</v>
      </c>
      <c r="M17" s="8">
        <f t="shared" si="3"/>
        <v>5.5189714644089054E-2</v>
      </c>
    </row>
    <row r="18" spans="1:13" x14ac:dyDescent="0.25">
      <c r="A18" s="7" t="str">
        <f>'12PlanesT'!A18</f>
        <v>75 a 79 años</v>
      </c>
      <c r="B18" s="6">
        <f>'12PlanesT'!J18</f>
        <v>216</v>
      </c>
      <c r="C18" s="6">
        <f>'12PlanesT'!J40</f>
        <v>123</v>
      </c>
      <c r="D18" s="6">
        <f t="shared" si="0"/>
        <v>339</v>
      </c>
      <c r="F18" s="7" t="s">
        <v>29</v>
      </c>
      <c r="G18" s="8">
        <f t="shared" si="1"/>
        <v>6.7732831608654745E-2</v>
      </c>
      <c r="H18" s="8">
        <f t="shared" si="1"/>
        <v>3.8570084666039513E-2</v>
      </c>
      <c r="I18" s="8">
        <f t="shared" si="1"/>
        <v>0.10630291627469426</v>
      </c>
      <c r="K18" s="7" t="s">
        <v>29</v>
      </c>
      <c r="L18" s="8">
        <f t="shared" si="2"/>
        <v>-6.7732831608654745E-2</v>
      </c>
      <c r="M18" s="8">
        <f t="shared" si="3"/>
        <v>3.8570084666039513E-2</v>
      </c>
    </row>
    <row r="19" spans="1:13" x14ac:dyDescent="0.25">
      <c r="A19" s="7" t="str">
        <f>'12PlanesT'!A19</f>
        <v>80 a 84 años</v>
      </c>
      <c r="B19" s="6">
        <f>'12PlanesT'!J19</f>
        <v>137</v>
      </c>
      <c r="C19" s="6">
        <f>'12PlanesT'!J41</f>
        <v>85</v>
      </c>
      <c r="D19" s="6">
        <f t="shared" si="0"/>
        <v>222</v>
      </c>
      <c r="F19" s="7" t="s">
        <v>30</v>
      </c>
      <c r="G19" s="8">
        <f>B19/$D$23</f>
        <v>4.2960175603637504E-2</v>
      </c>
      <c r="H19" s="8">
        <f>C19/$D$23</f>
        <v>2.6654123549702102E-2</v>
      </c>
      <c r="I19" s="8">
        <f>D19/$D$23</f>
        <v>6.9614299153339609E-2</v>
      </c>
      <c r="K19" s="7" t="s">
        <v>30</v>
      </c>
      <c r="L19" s="8">
        <f t="shared" si="2"/>
        <v>-4.2960175603637504E-2</v>
      </c>
      <c r="M19" s="8">
        <f t="shared" si="3"/>
        <v>2.6654123549702102E-2</v>
      </c>
    </row>
    <row r="20" spans="1:13" x14ac:dyDescent="0.25">
      <c r="A20" s="7" t="str">
        <f>'12PlanesT'!A20</f>
        <v>85 a 89 años</v>
      </c>
      <c r="B20" s="6">
        <f>'12PlanesT'!J20</f>
        <v>53</v>
      </c>
      <c r="C20" s="6">
        <f>'12PlanesT'!J42</f>
        <v>44</v>
      </c>
      <c r="D20" s="6">
        <f t="shared" si="0"/>
        <v>97</v>
      </c>
      <c r="F20" s="7" t="s">
        <v>31</v>
      </c>
      <c r="G20" s="8">
        <f t="shared" si="1"/>
        <v>1.6619629978049544E-2</v>
      </c>
      <c r="H20" s="8">
        <f t="shared" si="1"/>
        <v>1.3797428661022263E-2</v>
      </c>
      <c r="I20" s="8">
        <f t="shared" si="1"/>
        <v>3.041705863907181E-2</v>
      </c>
      <c r="K20" s="7" t="s">
        <v>31</v>
      </c>
      <c r="L20" s="8">
        <f t="shared" si="2"/>
        <v>-1.6619629978049544E-2</v>
      </c>
      <c r="M20" s="8">
        <f t="shared" si="3"/>
        <v>1.3797428661022263E-2</v>
      </c>
    </row>
    <row r="21" spans="1:13" x14ac:dyDescent="0.25">
      <c r="A21" s="7" t="str">
        <f>'12PlanesT'!A21</f>
        <v>90 a 94 años</v>
      </c>
      <c r="B21" s="6">
        <f>'12PlanesT'!J21</f>
        <v>12</v>
      </c>
      <c r="C21" s="6">
        <f>'12PlanesT'!J43</f>
        <v>11</v>
      </c>
      <c r="D21" s="6">
        <f t="shared" si="0"/>
        <v>23</v>
      </c>
      <c r="F21" s="7" t="s">
        <v>32</v>
      </c>
      <c r="G21" s="8">
        <f t="shared" si="1"/>
        <v>3.7629350893697085E-3</v>
      </c>
      <c r="H21" s="8">
        <f t="shared" si="1"/>
        <v>3.4493571652555659E-3</v>
      </c>
      <c r="I21" s="8">
        <f t="shared" si="1"/>
        <v>7.2122922546252743E-3</v>
      </c>
      <c r="K21" s="7" t="s">
        <v>32</v>
      </c>
      <c r="L21" s="8">
        <f t="shared" si="2"/>
        <v>-3.7629350893697085E-3</v>
      </c>
      <c r="M21" s="8">
        <f t="shared" si="3"/>
        <v>3.4493571652555659E-3</v>
      </c>
    </row>
    <row r="22" spans="1:13" x14ac:dyDescent="0.25">
      <c r="A22" s="7" t="str">
        <f>'12PlanesT'!A22</f>
        <v>95 y +</v>
      </c>
      <c r="B22" s="6">
        <f>'12PlanesT'!J22</f>
        <v>3</v>
      </c>
      <c r="C22" s="6">
        <f>'12PlanesT'!J44</f>
        <v>0</v>
      </c>
      <c r="D22" s="6">
        <f t="shared" si="0"/>
        <v>3</v>
      </c>
      <c r="F22" s="7" t="s">
        <v>33</v>
      </c>
      <c r="G22" s="8">
        <f t="shared" si="1"/>
        <v>9.4073377234242712E-4</v>
      </c>
      <c r="H22" s="8">
        <f t="shared" si="1"/>
        <v>0</v>
      </c>
      <c r="I22" s="8">
        <f t="shared" si="1"/>
        <v>9.4073377234242712E-4</v>
      </c>
      <c r="K22" s="7" t="s">
        <v>33</v>
      </c>
      <c r="L22" s="8">
        <f t="shared" si="2"/>
        <v>-9.4073377234242712E-4</v>
      </c>
      <c r="M22" s="8">
        <f t="shared" si="3"/>
        <v>0</v>
      </c>
    </row>
    <row r="23" spans="1:13" x14ac:dyDescent="0.25">
      <c r="A23" s="21" t="s">
        <v>36</v>
      </c>
      <c r="B23" s="15">
        <f>'12PlanesT'!J23</f>
        <v>2214</v>
      </c>
      <c r="C23" s="15">
        <f>'12PlanesT'!J45</f>
        <v>975</v>
      </c>
      <c r="D23" s="15">
        <f>B23+C23</f>
        <v>3189</v>
      </c>
      <c r="E23" s="13"/>
      <c r="F23" s="23" t="s">
        <v>36</v>
      </c>
      <c r="G23" s="20">
        <f t="shared" si="1"/>
        <v>0.69426152398871122</v>
      </c>
      <c r="H23" s="20">
        <f t="shared" si="1"/>
        <v>0.30573847601128878</v>
      </c>
      <c r="I23" s="20">
        <f t="shared" si="1"/>
        <v>1</v>
      </c>
      <c r="K23" s="7" t="s">
        <v>36</v>
      </c>
      <c r="L23" s="8">
        <f t="shared" si="2"/>
        <v>-0.69426152398871122</v>
      </c>
      <c r="M23" s="8">
        <f>H23</f>
        <v>0.30573847601128878</v>
      </c>
    </row>
    <row r="24" spans="1:13" x14ac:dyDescent="0.25">
      <c r="A24" s="29" t="s">
        <v>42</v>
      </c>
      <c r="B24" s="29"/>
      <c r="C24" s="29"/>
      <c r="D24" s="29"/>
      <c r="E24" s="24"/>
      <c r="F24" s="29" t="s">
        <v>42</v>
      </c>
      <c r="G24" s="29"/>
      <c r="H24" s="29"/>
      <c r="I24" s="29"/>
      <c r="K24" s="9" t="s">
        <v>42</v>
      </c>
    </row>
  </sheetData>
  <mergeCells count="5">
    <mergeCell ref="A1:D1"/>
    <mergeCell ref="F1:I1"/>
    <mergeCell ref="K1:M1"/>
    <mergeCell ref="A24:D24"/>
    <mergeCell ref="F24:I24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="48" zoomScaleNormal="48" workbookViewId="0">
      <selection sqref="A1:D1"/>
    </sheetView>
  </sheetViews>
  <sheetFormatPr baseColWidth="10" defaultRowHeight="15" x14ac:dyDescent="0.25"/>
  <cols>
    <col min="1" max="4" width="11.42578125" style="5"/>
    <col min="5" max="5" width="4.28515625" style="5" customWidth="1"/>
    <col min="6" max="9" width="11.42578125" style="5"/>
    <col min="10" max="10" width="4.85546875" style="5" customWidth="1"/>
    <col min="11" max="13" width="12.28515625" style="5" customWidth="1"/>
    <col min="14" max="16384" width="11.42578125" style="5"/>
  </cols>
  <sheetData>
    <row r="1" spans="1:13" ht="42.75" customHeight="1" x14ac:dyDescent="0.25">
      <c r="A1" s="28" t="s">
        <v>73</v>
      </c>
      <c r="B1" s="28"/>
      <c r="C1" s="28"/>
      <c r="D1" s="28"/>
      <c r="F1" s="28" t="s">
        <v>74</v>
      </c>
      <c r="G1" s="28"/>
      <c r="H1" s="28"/>
      <c r="I1" s="28"/>
      <c r="K1" s="28" t="s">
        <v>75</v>
      </c>
      <c r="L1" s="28"/>
      <c r="M1" s="28"/>
    </row>
    <row r="2" spans="1:13" x14ac:dyDescent="0.25">
      <c r="A2" s="21" t="s">
        <v>1</v>
      </c>
      <c r="B2" s="21" t="s">
        <v>0</v>
      </c>
      <c r="C2" s="21" t="s">
        <v>39</v>
      </c>
      <c r="D2" s="21" t="s">
        <v>36</v>
      </c>
      <c r="E2" s="22"/>
      <c r="F2" s="21"/>
      <c r="G2" s="21" t="s">
        <v>0</v>
      </c>
      <c r="H2" s="21" t="s">
        <v>39</v>
      </c>
      <c r="I2" s="21" t="s">
        <v>36</v>
      </c>
      <c r="K2" s="7"/>
      <c r="L2" s="7" t="s">
        <v>40</v>
      </c>
      <c r="M2" s="7" t="s">
        <v>41</v>
      </c>
    </row>
    <row r="3" spans="1:13" x14ac:dyDescent="0.25">
      <c r="A3" s="7" t="str">
        <f>'12PlanesT'!A3</f>
        <v>0 a 4 años</v>
      </c>
      <c r="B3" s="6">
        <f>'12PlanesT'!K3</f>
        <v>18</v>
      </c>
      <c r="C3" s="6">
        <f>'12PlanesT'!K25</f>
        <v>21</v>
      </c>
      <c r="D3" s="6">
        <f>B3+C3</f>
        <v>39</v>
      </c>
      <c r="F3" s="7" t="s">
        <v>14</v>
      </c>
      <c r="G3" s="8">
        <f>'12PlanesT'!F3</f>
        <v>0</v>
      </c>
      <c r="H3" s="8">
        <f>C3/$D$23</f>
        <v>2.7584395113621437E-3</v>
      </c>
      <c r="I3" s="8">
        <f>D3/$D$23</f>
        <v>5.1228162353868381E-3</v>
      </c>
      <c r="K3" s="7" t="s">
        <v>14</v>
      </c>
      <c r="L3" s="8">
        <f>-G3</f>
        <v>0</v>
      </c>
      <c r="M3" s="8">
        <f>H3</f>
        <v>2.7584395113621437E-3</v>
      </c>
    </row>
    <row r="4" spans="1:13" x14ac:dyDescent="0.25">
      <c r="A4" s="7" t="str">
        <f>'12PlanesT'!A4</f>
        <v>5 a 9 años</v>
      </c>
      <c r="B4" s="6">
        <f>'12PlanesT'!K4</f>
        <v>32</v>
      </c>
      <c r="C4" s="6">
        <f>'12PlanesT'!K26</f>
        <v>44</v>
      </c>
      <c r="D4" s="6">
        <f t="shared" ref="D4:D22" si="0">B4+C4</f>
        <v>76</v>
      </c>
      <c r="F4" s="7" t="s">
        <v>15</v>
      </c>
      <c r="G4" s="8">
        <f t="shared" ref="G4:I23" si="1">B4/$D$23</f>
        <v>4.2033363982661234E-3</v>
      </c>
      <c r="H4" s="8">
        <f t="shared" si="1"/>
        <v>5.7795875476159197E-3</v>
      </c>
      <c r="I4" s="8">
        <f t="shared" si="1"/>
        <v>9.982923945882044E-3</v>
      </c>
      <c r="K4" s="7" t="s">
        <v>15</v>
      </c>
      <c r="L4" s="8">
        <f t="shared" ref="L4:L23" si="2">-G4</f>
        <v>-4.2033363982661234E-3</v>
      </c>
      <c r="M4" s="8">
        <f t="shared" ref="M4:M22" si="3">H4</f>
        <v>5.7795875476159197E-3</v>
      </c>
    </row>
    <row r="5" spans="1:13" x14ac:dyDescent="0.25">
      <c r="A5" s="7" t="str">
        <f>'12PlanesT'!A5</f>
        <v>10 a 14 años</v>
      </c>
      <c r="B5" s="6">
        <f>'12PlanesT'!K5</f>
        <v>47</v>
      </c>
      <c r="C5" s="6">
        <f>'12PlanesT'!K27</f>
        <v>52</v>
      </c>
      <c r="D5" s="6">
        <f t="shared" si="0"/>
        <v>99</v>
      </c>
      <c r="F5" s="7" t="s">
        <v>16</v>
      </c>
      <c r="G5" s="8">
        <f t="shared" si="1"/>
        <v>6.173650334953369E-3</v>
      </c>
      <c r="H5" s="8">
        <f t="shared" si="1"/>
        <v>6.8304216471824514E-3</v>
      </c>
      <c r="I5" s="8">
        <f t="shared" si="1"/>
        <v>1.300407198213582E-2</v>
      </c>
      <c r="K5" s="7" t="s">
        <v>16</v>
      </c>
      <c r="L5" s="8">
        <f t="shared" si="2"/>
        <v>-6.173650334953369E-3</v>
      </c>
      <c r="M5" s="8">
        <f t="shared" si="3"/>
        <v>6.8304216471824514E-3</v>
      </c>
    </row>
    <row r="6" spans="1:13" x14ac:dyDescent="0.25">
      <c r="A6" s="7" t="str">
        <f>'12PlanesT'!A6</f>
        <v>15 a 19 años</v>
      </c>
      <c r="B6" s="6">
        <f>'12PlanesT'!K6</f>
        <v>75</v>
      </c>
      <c r="C6" s="6">
        <f>'12PlanesT'!K28</f>
        <v>58</v>
      </c>
      <c r="D6" s="6">
        <f t="shared" si="0"/>
        <v>133</v>
      </c>
      <c r="F6" s="7" t="s">
        <v>17</v>
      </c>
      <c r="G6" s="8">
        <f t="shared" si="1"/>
        <v>9.851569683436227E-3</v>
      </c>
      <c r="H6" s="8">
        <f t="shared" si="1"/>
        <v>7.6185472218573492E-3</v>
      </c>
      <c r="I6" s="8">
        <f t="shared" si="1"/>
        <v>1.7470116905293577E-2</v>
      </c>
      <c r="K6" s="7" t="s">
        <v>17</v>
      </c>
      <c r="L6" s="8">
        <f t="shared" si="2"/>
        <v>-9.851569683436227E-3</v>
      </c>
      <c r="M6" s="8">
        <f t="shared" si="3"/>
        <v>7.6185472218573492E-3</v>
      </c>
    </row>
    <row r="7" spans="1:13" x14ac:dyDescent="0.25">
      <c r="A7" s="7" t="str">
        <f>'12PlanesT'!A7</f>
        <v>20 a 24 años</v>
      </c>
      <c r="B7" s="6">
        <f>'12PlanesT'!K7</f>
        <v>89</v>
      </c>
      <c r="C7" s="6">
        <f>'12PlanesT'!K29</f>
        <v>72</v>
      </c>
      <c r="D7" s="6">
        <f t="shared" si="0"/>
        <v>161</v>
      </c>
      <c r="F7" s="7" t="s">
        <v>18</v>
      </c>
      <c r="G7" s="8">
        <f t="shared" si="1"/>
        <v>1.1690529357677656E-2</v>
      </c>
      <c r="H7" s="8">
        <f t="shared" si="1"/>
        <v>9.4575068960987777E-3</v>
      </c>
      <c r="I7" s="8">
        <f t="shared" si="1"/>
        <v>2.1148036253776436E-2</v>
      </c>
      <c r="K7" s="7" t="s">
        <v>18</v>
      </c>
      <c r="L7" s="8">
        <f t="shared" si="2"/>
        <v>-1.1690529357677656E-2</v>
      </c>
      <c r="M7" s="8">
        <f t="shared" si="3"/>
        <v>9.4575068960987777E-3</v>
      </c>
    </row>
    <row r="8" spans="1:13" x14ac:dyDescent="0.25">
      <c r="A8" s="7" t="str">
        <f>'12PlanesT'!A8</f>
        <v xml:space="preserve">25 a 29 años </v>
      </c>
      <c r="B8" s="6">
        <f>'12PlanesT'!K8</f>
        <v>80</v>
      </c>
      <c r="C8" s="6">
        <f>'12PlanesT'!K30</f>
        <v>53</v>
      </c>
      <c r="D8" s="6">
        <f t="shared" si="0"/>
        <v>133</v>
      </c>
      <c r="F8" s="7" t="s">
        <v>19</v>
      </c>
      <c r="G8" s="8">
        <f t="shared" si="1"/>
        <v>1.0508340995665309E-2</v>
      </c>
      <c r="H8" s="8">
        <f t="shared" si="1"/>
        <v>6.9617759096282676E-3</v>
      </c>
      <c r="I8" s="8">
        <f t="shared" si="1"/>
        <v>1.7470116905293577E-2</v>
      </c>
      <c r="K8" s="7" t="s">
        <v>19</v>
      </c>
      <c r="L8" s="8">
        <f t="shared" si="2"/>
        <v>-1.0508340995665309E-2</v>
      </c>
      <c r="M8" s="8">
        <f t="shared" si="3"/>
        <v>6.9617759096282676E-3</v>
      </c>
    </row>
    <row r="9" spans="1:13" x14ac:dyDescent="0.25">
      <c r="A9" s="7" t="str">
        <f>'12PlanesT'!A9</f>
        <v xml:space="preserve">30 a 34 años </v>
      </c>
      <c r="B9" s="6">
        <f>'12PlanesT'!K9</f>
        <v>94</v>
      </c>
      <c r="C9" s="6">
        <f>'12PlanesT'!K31</f>
        <v>45</v>
      </c>
      <c r="D9" s="6">
        <f t="shared" si="0"/>
        <v>139</v>
      </c>
      <c r="F9" s="7" t="s">
        <v>20</v>
      </c>
      <c r="G9" s="8">
        <f t="shared" si="1"/>
        <v>1.2347300669906738E-2</v>
      </c>
      <c r="H9" s="8">
        <f t="shared" si="1"/>
        <v>5.9109418100617367E-3</v>
      </c>
      <c r="I9" s="8">
        <f t="shared" si="1"/>
        <v>1.8258242479968476E-2</v>
      </c>
      <c r="K9" s="7" t="s">
        <v>20</v>
      </c>
      <c r="L9" s="8">
        <f t="shared" si="2"/>
        <v>-1.2347300669906738E-2</v>
      </c>
      <c r="M9" s="8">
        <f t="shared" si="3"/>
        <v>5.9109418100617367E-3</v>
      </c>
    </row>
    <row r="10" spans="1:13" x14ac:dyDescent="0.25">
      <c r="A10" s="7" t="str">
        <f>'12PlanesT'!A10</f>
        <v>35 a 39 años</v>
      </c>
      <c r="B10" s="6">
        <f>'12PlanesT'!K10</f>
        <v>116</v>
      </c>
      <c r="C10" s="6">
        <f>'12PlanesT'!K32</f>
        <v>68</v>
      </c>
      <c r="D10" s="6">
        <f t="shared" si="0"/>
        <v>184</v>
      </c>
      <c r="F10" s="7" t="s">
        <v>21</v>
      </c>
      <c r="G10" s="8">
        <f t="shared" si="1"/>
        <v>1.5237094443714698E-2</v>
      </c>
      <c r="H10" s="8">
        <f t="shared" si="1"/>
        <v>8.9320898463155132E-3</v>
      </c>
      <c r="I10" s="8">
        <f t="shared" si="1"/>
        <v>2.4169184290030211E-2</v>
      </c>
      <c r="K10" s="7" t="s">
        <v>21</v>
      </c>
      <c r="L10" s="8">
        <f t="shared" si="2"/>
        <v>-1.5237094443714698E-2</v>
      </c>
      <c r="M10" s="8">
        <f t="shared" si="3"/>
        <v>8.9320898463155132E-3</v>
      </c>
    </row>
    <row r="11" spans="1:13" x14ac:dyDescent="0.25">
      <c r="A11" s="7" t="str">
        <f>'12PlanesT'!A11</f>
        <v>40 a 44 años</v>
      </c>
      <c r="B11" s="6">
        <f>'12PlanesT'!K11</f>
        <v>196</v>
      </c>
      <c r="C11" s="6">
        <f>'12PlanesT'!K33</f>
        <v>127</v>
      </c>
      <c r="D11" s="6">
        <f t="shared" si="0"/>
        <v>323</v>
      </c>
      <c r="F11" s="7" t="s">
        <v>22</v>
      </c>
      <c r="G11" s="8">
        <f t="shared" si="1"/>
        <v>2.5745435439380009E-2</v>
      </c>
      <c r="H11" s="8">
        <f t="shared" si="1"/>
        <v>1.6681991330618678E-2</v>
      </c>
      <c r="I11" s="8">
        <f t="shared" si="1"/>
        <v>4.2427426769998687E-2</v>
      </c>
      <c r="K11" s="7" t="s">
        <v>22</v>
      </c>
      <c r="L11" s="8">
        <f t="shared" si="2"/>
        <v>-2.5745435439380009E-2</v>
      </c>
      <c r="M11" s="8">
        <f t="shared" si="3"/>
        <v>1.6681991330618678E-2</v>
      </c>
    </row>
    <row r="12" spans="1:13" x14ac:dyDescent="0.25">
      <c r="A12" s="7" t="str">
        <f>'12PlanesT'!A12</f>
        <v>45 a 49 años</v>
      </c>
      <c r="B12" s="6">
        <f>'12PlanesT'!K12</f>
        <v>282</v>
      </c>
      <c r="C12" s="6">
        <f>'12PlanesT'!K34</f>
        <v>152</v>
      </c>
      <c r="D12" s="6">
        <f t="shared" si="0"/>
        <v>434</v>
      </c>
      <c r="F12" s="7" t="s">
        <v>23</v>
      </c>
      <c r="G12" s="8">
        <f t="shared" si="1"/>
        <v>3.7041902009720212E-2</v>
      </c>
      <c r="H12" s="8">
        <f t="shared" si="1"/>
        <v>1.9965847891764088E-2</v>
      </c>
      <c r="I12" s="8">
        <f t="shared" si="1"/>
        <v>5.70077499014843E-2</v>
      </c>
      <c r="K12" s="7" t="s">
        <v>23</v>
      </c>
      <c r="L12" s="8">
        <f t="shared" si="2"/>
        <v>-3.7041902009720212E-2</v>
      </c>
      <c r="M12" s="8">
        <f t="shared" si="3"/>
        <v>1.9965847891764088E-2</v>
      </c>
    </row>
    <row r="13" spans="1:13" x14ac:dyDescent="0.25">
      <c r="A13" s="7" t="str">
        <f>'12PlanesT'!A13</f>
        <v>50 a 54 años</v>
      </c>
      <c r="B13" s="6">
        <f>'12PlanesT'!K13</f>
        <v>333</v>
      </c>
      <c r="C13" s="6">
        <f>'12PlanesT'!K35</f>
        <v>206</v>
      </c>
      <c r="D13" s="6">
        <f t="shared" si="0"/>
        <v>539</v>
      </c>
      <c r="F13" s="7" t="s">
        <v>24</v>
      </c>
      <c r="G13" s="8">
        <f t="shared" si="1"/>
        <v>4.3740969394456847E-2</v>
      </c>
      <c r="H13" s="8">
        <f t="shared" si="1"/>
        <v>2.7058978063838172E-2</v>
      </c>
      <c r="I13" s="8">
        <f t="shared" si="1"/>
        <v>7.0799947458295015E-2</v>
      </c>
      <c r="K13" s="7" t="s">
        <v>24</v>
      </c>
      <c r="L13" s="8">
        <f t="shared" si="2"/>
        <v>-4.3740969394456847E-2</v>
      </c>
      <c r="M13" s="8">
        <f t="shared" si="3"/>
        <v>2.7058978063838172E-2</v>
      </c>
    </row>
    <row r="14" spans="1:13" x14ac:dyDescent="0.25">
      <c r="A14" s="7" t="str">
        <f>'12PlanesT'!A14</f>
        <v>55 a 59 años</v>
      </c>
      <c r="B14" s="6">
        <f>'12PlanesT'!K14</f>
        <v>521</v>
      </c>
      <c r="C14" s="6">
        <f>'12PlanesT'!K36</f>
        <v>373</v>
      </c>
      <c r="D14" s="6">
        <f t="shared" si="0"/>
        <v>894</v>
      </c>
      <c r="F14" s="7" t="s">
        <v>25</v>
      </c>
      <c r="G14" s="8">
        <f t="shared" si="1"/>
        <v>6.8435570734270326E-2</v>
      </c>
      <c r="H14" s="8">
        <f t="shared" si="1"/>
        <v>4.8995139892289506E-2</v>
      </c>
      <c r="I14" s="8">
        <f t="shared" si="1"/>
        <v>0.11743071062655983</v>
      </c>
      <c r="K14" s="7" t="s">
        <v>25</v>
      </c>
      <c r="L14" s="8">
        <f t="shared" si="2"/>
        <v>-6.8435570734270326E-2</v>
      </c>
      <c r="M14" s="8">
        <f t="shared" si="3"/>
        <v>4.8995139892289506E-2</v>
      </c>
    </row>
    <row r="15" spans="1:13" x14ac:dyDescent="0.25">
      <c r="A15" s="7" t="str">
        <f>'12PlanesT'!A15</f>
        <v>60 a 64 años</v>
      </c>
      <c r="B15" s="6">
        <f>'12PlanesT'!K15</f>
        <v>706</v>
      </c>
      <c r="C15" s="6">
        <f>'12PlanesT'!K37</f>
        <v>530</v>
      </c>
      <c r="D15" s="6">
        <f t="shared" si="0"/>
        <v>1236</v>
      </c>
      <c r="F15" s="7" t="s">
        <v>26</v>
      </c>
      <c r="G15" s="8">
        <f t="shared" si="1"/>
        <v>9.273610928674636E-2</v>
      </c>
      <c r="H15" s="8">
        <f t="shared" si="1"/>
        <v>6.9617759096282678E-2</v>
      </c>
      <c r="I15" s="8">
        <f t="shared" si="1"/>
        <v>0.16235386838302904</v>
      </c>
      <c r="K15" s="7" t="s">
        <v>26</v>
      </c>
      <c r="L15" s="8">
        <f t="shared" si="2"/>
        <v>-9.273610928674636E-2</v>
      </c>
      <c r="M15" s="8">
        <f t="shared" si="3"/>
        <v>6.9617759096282678E-2</v>
      </c>
    </row>
    <row r="16" spans="1:13" x14ac:dyDescent="0.25">
      <c r="A16" s="7" t="str">
        <f>'12PlanesT'!A16</f>
        <v>65 a 69 años</v>
      </c>
      <c r="B16" s="6">
        <f>'12PlanesT'!K16</f>
        <v>556</v>
      </c>
      <c r="C16" s="6">
        <f>'12PlanesT'!K38</f>
        <v>615</v>
      </c>
      <c r="D16" s="6">
        <f t="shared" si="0"/>
        <v>1171</v>
      </c>
      <c r="F16" s="7" t="s">
        <v>27</v>
      </c>
      <c r="G16" s="8">
        <f t="shared" si="1"/>
        <v>7.3032969919873902E-2</v>
      </c>
      <c r="H16" s="8">
        <f t="shared" si="1"/>
        <v>8.0782871404177059E-2</v>
      </c>
      <c r="I16" s="8">
        <f t="shared" si="1"/>
        <v>0.15381584132405096</v>
      </c>
      <c r="K16" s="7" t="s">
        <v>27</v>
      </c>
      <c r="L16" s="8">
        <f t="shared" si="2"/>
        <v>-7.3032969919873902E-2</v>
      </c>
      <c r="M16" s="8">
        <f t="shared" si="3"/>
        <v>8.0782871404177059E-2</v>
      </c>
    </row>
    <row r="17" spans="1:13" x14ac:dyDescent="0.25">
      <c r="A17" s="7" t="str">
        <f>'12PlanesT'!A17</f>
        <v>70 a 74 años</v>
      </c>
      <c r="B17" s="6">
        <f>'12PlanesT'!K17</f>
        <v>494</v>
      </c>
      <c r="C17" s="6">
        <f>'12PlanesT'!K39</f>
        <v>497</v>
      </c>
      <c r="D17" s="6">
        <f t="shared" si="0"/>
        <v>991</v>
      </c>
      <c r="F17" s="7" t="s">
        <v>28</v>
      </c>
      <c r="G17" s="8">
        <f t="shared" si="1"/>
        <v>6.4889005648233286E-2</v>
      </c>
      <c r="H17" s="8">
        <f t="shared" si="1"/>
        <v>6.5283068435570732E-2</v>
      </c>
      <c r="I17" s="8">
        <f t="shared" si="1"/>
        <v>0.13017207408380402</v>
      </c>
      <c r="K17" s="7" t="s">
        <v>28</v>
      </c>
      <c r="L17" s="8">
        <f t="shared" si="2"/>
        <v>-6.4889005648233286E-2</v>
      </c>
      <c r="M17" s="8">
        <f t="shared" si="3"/>
        <v>6.5283068435570732E-2</v>
      </c>
    </row>
    <row r="18" spans="1:13" x14ac:dyDescent="0.25">
      <c r="A18" s="7" t="str">
        <f>'12PlanesT'!A18</f>
        <v>75 a 79 años</v>
      </c>
      <c r="B18" s="6">
        <f>'12PlanesT'!K18</f>
        <v>286</v>
      </c>
      <c r="C18" s="6">
        <f>'12PlanesT'!K40</f>
        <v>270</v>
      </c>
      <c r="D18" s="6">
        <f t="shared" si="0"/>
        <v>556</v>
      </c>
      <c r="F18" s="7" t="s">
        <v>29</v>
      </c>
      <c r="G18" s="8">
        <f t="shared" si="1"/>
        <v>3.756731905950348E-2</v>
      </c>
      <c r="H18" s="8">
        <f t="shared" si="1"/>
        <v>3.5465650860370422E-2</v>
      </c>
      <c r="I18" s="8">
        <f t="shared" si="1"/>
        <v>7.3032969919873902E-2</v>
      </c>
      <c r="K18" s="7" t="s">
        <v>29</v>
      </c>
      <c r="L18" s="8">
        <f t="shared" si="2"/>
        <v>-3.756731905950348E-2</v>
      </c>
      <c r="M18" s="8">
        <f t="shared" si="3"/>
        <v>3.5465650860370422E-2</v>
      </c>
    </row>
    <row r="19" spans="1:13" x14ac:dyDescent="0.25">
      <c r="A19" s="7" t="str">
        <f>'12PlanesT'!A19</f>
        <v>80 a 84 años</v>
      </c>
      <c r="B19" s="6">
        <f>'12PlanesT'!K19</f>
        <v>168</v>
      </c>
      <c r="C19" s="6">
        <f>'12PlanesT'!K41</f>
        <v>136</v>
      </c>
      <c r="D19" s="6">
        <f t="shared" si="0"/>
        <v>304</v>
      </c>
      <c r="F19" s="7" t="s">
        <v>30</v>
      </c>
      <c r="G19" s="8">
        <f>B19/$D$23</f>
        <v>2.206751609089715E-2</v>
      </c>
      <c r="H19" s="8">
        <f>C19/$D$23</f>
        <v>1.7864179692631026E-2</v>
      </c>
      <c r="I19" s="8">
        <f>D19/$D$23</f>
        <v>3.9931695783528176E-2</v>
      </c>
      <c r="K19" s="7" t="s">
        <v>30</v>
      </c>
      <c r="L19" s="8">
        <f t="shared" si="2"/>
        <v>-2.206751609089715E-2</v>
      </c>
      <c r="M19" s="8">
        <f t="shared" si="3"/>
        <v>1.7864179692631026E-2</v>
      </c>
    </row>
    <row r="20" spans="1:13" x14ac:dyDescent="0.25">
      <c r="A20" s="7" t="str">
        <f>'12PlanesT'!A20</f>
        <v>85 a 89 años</v>
      </c>
      <c r="B20" s="6">
        <f>'12PlanesT'!K20</f>
        <v>90</v>
      </c>
      <c r="C20" s="6">
        <f>'12PlanesT'!K42</f>
        <v>58</v>
      </c>
      <c r="D20" s="6">
        <f t="shared" si="0"/>
        <v>148</v>
      </c>
      <c r="F20" s="7" t="s">
        <v>31</v>
      </c>
      <c r="G20" s="8">
        <f t="shared" si="1"/>
        <v>1.1821883620123473E-2</v>
      </c>
      <c r="H20" s="8">
        <f t="shared" si="1"/>
        <v>7.6185472218573492E-3</v>
      </c>
      <c r="I20" s="8">
        <f t="shared" si="1"/>
        <v>1.9440430841980823E-2</v>
      </c>
      <c r="K20" s="7" t="s">
        <v>31</v>
      </c>
      <c r="L20" s="8">
        <f t="shared" si="2"/>
        <v>-1.1821883620123473E-2</v>
      </c>
      <c r="M20" s="8">
        <f t="shared" si="3"/>
        <v>7.6185472218573492E-3</v>
      </c>
    </row>
    <row r="21" spans="1:13" x14ac:dyDescent="0.25">
      <c r="A21" s="7" t="str">
        <f>'12PlanesT'!A21</f>
        <v>90 a 94 años</v>
      </c>
      <c r="B21" s="6">
        <f>'12PlanesT'!K21</f>
        <v>30</v>
      </c>
      <c r="C21" s="6">
        <f>'12PlanesT'!K43</f>
        <v>13</v>
      </c>
      <c r="D21" s="6">
        <f t="shared" si="0"/>
        <v>43</v>
      </c>
      <c r="F21" s="7" t="s">
        <v>32</v>
      </c>
      <c r="G21" s="8">
        <f t="shared" si="1"/>
        <v>3.9406278733744911E-3</v>
      </c>
      <c r="H21" s="8">
        <f t="shared" si="1"/>
        <v>1.7076054117956129E-3</v>
      </c>
      <c r="I21" s="8">
        <f t="shared" si="1"/>
        <v>5.6482332851701036E-3</v>
      </c>
      <c r="K21" s="7" t="s">
        <v>32</v>
      </c>
      <c r="L21" s="8">
        <f t="shared" si="2"/>
        <v>-3.9406278733744911E-3</v>
      </c>
      <c r="M21" s="8">
        <f t="shared" si="3"/>
        <v>1.7076054117956129E-3</v>
      </c>
    </row>
    <row r="22" spans="1:13" x14ac:dyDescent="0.25">
      <c r="A22" s="7" t="str">
        <f>'12PlanesT'!A22</f>
        <v>95 y +</v>
      </c>
      <c r="B22" s="6">
        <f>'12PlanesT'!K22</f>
        <v>8</v>
      </c>
      <c r="C22" s="6">
        <f>'12PlanesT'!K44</f>
        <v>2</v>
      </c>
      <c r="D22" s="6">
        <f t="shared" si="0"/>
        <v>10</v>
      </c>
      <c r="F22" s="7" t="s">
        <v>33</v>
      </c>
      <c r="G22" s="8">
        <f t="shared" si="1"/>
        <v>1.0508340995665309E-3</v>
      </c>
      <c r="H22" s="8">
        <f t="shared" si="1"/>
        <v>2.6270852489163271E-4</v>
      </c>
      <c r="I22" s="8">
        <f t="shared" si="1"/>
        <v>1.3135426244581636E-3</v>
      </c>
      <c r="K22" s="7" t="s">
        <v>33</v>
      </c>
      <c r="L22" s="8">
        <f t="shared" si="2"/>
        <v>-1.0508340995665309E-3</v>
      </c>
      <c r="M22" s="8">
        <f t="shared" si="3"/>
        <v>2.6270852489163271E-4</v>
      </c>
    </row>
    <row r="23" spans="1:13" x14ac:dyDescent="0.25">
      <c r="A23" s="21" t="s">
        <v>36</v>
      </c>
      <c r="B23" s="15">
        <f>'12PlanesT'!K23</f>
        <v>4221</v>
      </c>
      <c r="C23" s="15">
        <f>'12PlanesT'!K45</f>
        <v>3392</v>
      </c>
      <c r="D23" s="15">
        <f>B23+C23</f>
        <v>7613</v>
      </c>
      <c r="E23" s="13"/>
      <c r="F23" s="23" t="s">
        <v>36</v>
      </c>
      <c r="G23" s="20">
        <f t="shared" si="1"/>
        <v>0.55444634178379093</v>
      </c>
      <c r="H23" s="20">
        <f t="shared" si="1"/>
        <v>0.44555365821620913</v>
      </c>
      <c r="I23" s="20">
        <f t="shared" si="1"/>
        <v>1</v>
      </c>
      <c r="K23" s="7" t="s">
        <v>36</v>
      </c>
      <c r="L23" s="8">
        <f t="shared" si="2"/>
        <v>-0.55444634178379093</v>
      </c>
      <c r="M23" s="8">
        <f>H23</f>
        <v>0.44555365821620913</v>
      </c>
    </row>
    <row r="24" spans="1:13" x14ac:dyDescent="0.25">
      <c r="A24" s="29" t="s">
        <v>42</v>
      </c>
      <c r="B24" s="29"/>
      <c r="C24" s="29"/>
      <c r="D24" s="29"/>
      <c r="E24" s="24"/>
      <c r="F24" s="29" t="s">
        <v>42</v>
      </c>
      <c r="G24" s="29"/>
      <c r="H24" s="29"/>
      <c r="I24" s="29"/>
      <c r="K24" s="9" t="s">
        <v>42</v>
      </c>
    </row>
  </sheetData>
  <mergeCells count="5">
    <mergeCell ref="A1:D1"/>
    <mergeCell ref="F1:I1"/>
    <mergeCell ref="K1:M1"/>
    <mergeCell ref="A24:D24"/>
    <mergeCell ref="F24:I24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="44" zoomScaleNormal="44" workbookViewId="0">
      <selection sqref="A1:D1"/>
    </sheetView>
  </sheetViews>
  <sheetFormatPr baseColWidth="10" defaultRowHeight="15" x14ac:dyDescent="0.25"/>
  <cols>
    <col min="1" max="4" width="11.42578125" style="5"/>
    <col min="5" max="5" width="4.28515625" style="5" customWidth="1"/>
    <col min="6" max="9" width="11.42578125" style="5"/>
    <col min="10" max="10" width="4.85546875" style="5" customWidth="1"/>
    <col min="11" max="13" width="12.28515625" style="5" customWidth="1"/>
    <col min="14" max="16384" width="11.42578125" style="5"/>
  </cols>
  <sheetData>
    <row r="1" spans="1:13" ht="42.75" customHeight="1" x14ac:dyDescent="0.25">
      <c r="A1" s="28" t="s">
        <v>76</v>
      </c>
      <c r="B1" s="28"/>
      <c r="C1" s="28"/>
      <c r="D1" s="28"/>
      <c r="F1" s="28" t="s">
        <v>77</v>
      </c>
      <c r="G1" s="28"/>
      <c r="H1" s="28"/>
      <c r="I1" s="28"/>
      <c r="K1" s="28" t="s">
        <v>78</v>
      </c>
      <c r="L1" s="28"/>
      <c r="M1" s="28"/>
    </row>
    <row r="2" spans="1:13" x14ac:dyDescent="0.25">
      <c r="A2" s="21" t="s">
        <v>1</v>
      </c>
      <c r="B2" s="21" t="s">
        <v>0</v>
      </c>
      <c r="C2" s="21" t="s">
        <v>39</v>
      </c>
      <c r="D2" s="21" t="s">
        <v>36</v>
      </c>
      <c r="E2" s="22"/>
      <c r="F2" s="21"/>
      <c r="G2" s="21" t="s">
        <v>0</v>
      </c>
      <c r="H2" s="21" t="s">
        <v>39</v>
      </c>
      <c r="I2" s="21" t="s">
        <v>36</v>
      </c>
      <c r="K2" s="7"/>
      <c r="L2" s="7" t="s">
        <v>40</v>
      </c>
      <c r="M2" s="7" t="s">
        <v>41</v>
      </c>
    </row>
    <row r="3" spans="1:13" x14ac:dyDescent="0.25">
      <c r="A3" s="7" t="str">
        <f>'12PlanesT'!A3</f>
        <v>0 a 4 años</v>
      </c>
      <c r="B3" s="6">
        <f>'12PlanesT'!L3</f>
        <v>0</v>
      </c>
      <c r="C3" s="6">
        <f>'12PlanesT'!L25</f>
        <v>1</v>
      </c>
      <c r="D3" s="6">
        <f>B3+C3</f>
        <v>1</v>
      </c>
      <c r="F3" s="7" t="s">
        <v>14</v>
      </c>
      <c r="G3" s="8">
        <f>'12PlanesT'!F3</f>
        <v>0</v>
      </c>
      <c r="H3" s="8">
        <f>C3/$D$23</f>
        <v>5.4945054945054949E-3</v>
      </c>
      <c r="I3" s="8">
        <f>D3/$D$23</f>
        <v>5.4945054945054949E-3</v>
      </c>
      <c r="K3" s="7" t="s">
        <v>14</v>
      </c>
      <c r="L3" s="8">
        <f>-G3</f>
        <v>0</v>
      </c>
      <c r="M3" s="8">
        <f>H3</f>
        <v>5.4945054945054949E-3</v>
      </c>
    </row>
    <row r="4" spans="1:13" x14ac:dyDescent="0.25">
      <c r="A4" s="7" t="str">
        <f>'12PlanesT'!A4</f>
        <v>5 a 9 años</v>
      </c>
      <c r="B4" s="6">
        <f>'12PlanesT'!L4</f>
        <v>0</v>
      </c>
      <c r="C4" s="6">
        <f>'12PlanesT'!L26</f>
        <v>2</v>
      </c>
      <c r="D4" s="6">
        <f t="shared" ref="D4:D22" si="0">B4+C4</f>
        <v>2</v>
      </c>
      <c r="F4" s="7" t="s">
        <v>15</v>
      </c>
      <c r="G4" s="8">
        <f t="shared" ref="G4:I23" si="1">B4/$D$23</f>
        <v>0</v>
      </c>
      <c r="H4" s="8">
        <f t="shared" si="1"/>
        <v>1.098901098901099E-2</v>
      </c>
      <c r="I4" s="8">
        <f t="shared" si="1"/>
        <v>1.098901098901099E-2</v>
      </c>
      <c r="K4" s="7" t="s">
        <v>15</v>
      </c>
      <c r="L4" s="8">
        <f t="shared" ref="L4:L23" si="2">-G4</f>
        <v>0</v>
      </c>
      <c r="M4" s="8">
        <f t="shared" ref="M4:M22" si="3">H4</f>
        <v>1.098901098901099E-2</v>
      </c>
    </row>
    <row r="5" spans="1:13" x14ac:dyDescent="0.25">
      <c r="A5" s="7" t="str">
        <f>'12PlanesT'!A5</f>
        <v>10 a 14 años</v>
      </c>
      <c r="B5" s="6">
        <f>'12PlanesT'!L5</f>
        <v>1</v>
      </c>
      <c r="C5" s="6">
        <f>'12PlanesT'!L27</f>
        <v>1</v>
      </c>
      <c r="D5" s="6">
        <f t="shared" si="0"/>
        <v>2</v>
      </c>
      <c r="F5" s="7" t="s">
        <v>16</v>
      </c>
      <c r="G5" s="8">
        <f t="shared" si="1"/>
        <v>5.4945054945054949E-3</v>
      </c>
      <c r="H5" s="8">
        <f t="shared" si="1"/>
        <v>5.4945054945054949E-3</v>
      </c>
      <c r="I5" s="8">
        <f t="shared" si="1"/>
        <v>1.098901098901099E-2</v>
      </c>
      <c r="K5" s="7" t="s">
        <v>16</v>
      </c>
      <c r="L5" s="8">
        <f t="shared" si="2"/>
        <v>-5.4945054945054949E-3</v>
      </c>
      <c r="M5" s="8">
        <f t="shared" si="3"/>
        <v>5.4945054945054949E-3</v>
      </c>
    </row>
    <row r="6" spans="1:13" x14ac:dyDescent="0.25">
      <c r="A6" s="7" t="str">
        <f>'12PlanesT'!A6</f>
        <v>15 a 19 años</v>
      </c>
      <c r="B6" s="6">
        <f>'12PlanesT'!L6</f>
        <v>3</v>
      </c>
      <c r="C6" s="6">
        <f>'12PlanesT'!L28</f>
        <v>2</v>
      </c>
      <c r="D6" s="6">
        <f t="shared" si="0"/>
        <v>5</v>
      </c>
      <c r="F6" s="7" t="s">
        <v>17</v>
      </c>
      <c r="G6" s="8">
        <f t="shared" si="1"/>
        <v>1.6483516483516484E-2</v>
      </c>
      <c r="H6" s="8">
        <f t="shared" si="1"/>
        <v>1.098901098901099E-2</v>
      </c>
      <c r="I6" s="8">
        <f t="shared" si="1"/>
        <v>2.7472527472527472E-2</v>
      </c>
      <c r="K6" s="7" t="s">
        <v>17</v>
      </c>
      <c r="L6" s="8">
        <f t="shared" si="2"/>
        <v>-1.6483516483516484E-2</v>
      </c>
      <c r="M6" s="8">
        <f t="shared" si="3"/>
        <v>1.098901098901099E-2</v>
      </c>
    </row>
    <row r="7" spans="1:13" x14ac:dyDescent="0.25">
      <c r="A7" s="7" t="str">
        <f>'12PlanesT'!A7</f>
        <v>20 a 24 años</v>
      </c>
      <c r="B7" s="6">
        <f>'12PlanesT'!L7</f>
        <v>3</v>
      </c>
      <c r="C7" s="6">
        <f>'12PlanesT'!L29</f>
        <v>3</v>
      </c>
      <c r="D7" s="6">
        <f t="shared" si="0"/>
        <v>6</v>
      </c>
      <c r="F7" s="7" t="s">
        <v>18</v>
      </c>
      <c r="G7" s="8">
        <f t="shared" si="1"/>
        <v>1.6483516483516484E-2</v>
      </c>
      <c r="H7" s="8">
        <f t="shared" si="1"/>
        <v>1.6483516483516484E-2</v>
      </c>
      <c r="I7" s="8">
        <f t="shared" si="1"/>
        <v>3.2967032967032968E-2</v>
      </c>
      <c r="K7" s="7" t="s">
        <v>18</v>
      </c>
      <c r="L7" s="8">
        <f t="shared" si="2"/>
        <v>-1.6483516483516484E-2</v>
      </c>
      <c r="M7" s="8">
        <f t="shared" si="3"/>
        <v>1.6483516483516484E-2</v>
      </c>
    </row>
    <row r="8" spans="1:13" x14ac:dyDescent="0.25">
      <c r="A8" s="7" t="str">
        <f>'12PlanesT'!A8</f>
        <v xml:space="preserve">25 a 29 años </v>
      </c>
      <c r="B8" s="6">
        <f>'12PlanesT'!L8</f>
        <v>6</v>
      </c>
      <c r="C8" s="6">
        <f>'12PlanesT'!L30</f>
        <v>4</v>
      </c>
      <c r="D8" s="6">
        <f t="shared" si="0"/>
        <v>10</v>
      </c>
      <c r="F8" s="7" t="s">
        <v>19</v>
      </c>
      <c r="G8" s="8">
        <f t="shared" si="1"/>
        <v>3.2967032967032968E-2</v>
      </c>
      <c r="H8" s="8">
        <f t="shared" si="1"/>
        <v>2.197802197802198E-2</v>
      </c>
      <c r="I8" s="8">
        <f t="shared" si="1"/>
        <v>5.4945054945054944E-2</v>
      </c>
      <c r="K8" s="7" t="s">
        <v>19</v>
      </c>
      <c r="L8" s="8">
        <f t="shared" si="2"/>
        <v>-3.2967032967032968E-2</v>
      </c>
      <c r="M8" s="8">
        <f t="shared" si="3"/>
        <v>2.197802197802198E-2</v>
      </c>
    </row>
    <row r="9" spans="1:13" x14ac:dyDescent="0.25">
      <c r="A9" s="7" t="str">
        <f>'12PlanesT'!A9</f>
        <v xml:space="preserve">30 a 34 años </v>
      </c>
      <c r="B9" s="6">
        <f>'12PlanesT'!L9</f>
        <v>5</v>
      </c>
      <c r="C9" s="6">
        <f>'12PlanesT'!L31</f>
        <v>2</v>
      </c>
      <c r="D9" s="6">
        <f t="shared" si="0"/>
        <v>7</v>
      </c>
      <c r="F9" s="7" t="s">
        <v>20</v>
      </c>
      <c r="G9" s="8">
        <f t="shared" si="1"/>
        <v>2.7472527472527472E-2</v>
      </c>
      <c r="H9" s="8">
        <f t="shared" si="1"/>
        <v>1.098901098901099E-2</v>
      </c>
      <c r="I9" s="8">
        <f t="shared" si="1"/>
        <v>3.8461538461538464E-2</v>
      </c>
      <c r="K9" s="7" t="s">
        <v>20</v>
      </c>
      <c r="L9" s="8">
        <f t="shared" si="2"/>
        <v>-2.7472527472527472E-2</v>
      </c>
      <c r="M9" s="8">
        <f t="shared" si="3"/>
        <v>1.098901098901099E-2</v>
      </c>
    </row>
    <row r="10" spans="1:13" x14ac:dyDescent="0.25">
      <c r="A10" s="7" t="str">
        <f>'12PlanesT'!A10</f>
        <v>35 a 39 años</v>
      </c>
      <c r="B10" s="6">
        <f>'12PlanesT'!L10</f>
        <v>7</v>
      </c>
      <c r="C10" s="6">
        <f>'12PlanesT'!L32</f>
        <v>7</v>
      </c>
      <c r="D10" s="6">
        <f t="shared" si="0"/>
        <v>14</v>
      </c>
      <c r="F10" s="7" t="s">
        <v>21</v>
      </c>
      <c r="G10" s="8">
        <f t="shared" si="1"/>
        <v>3.8461538461538464E-2</v>
      </c>
      <c r="H10" s="8">
        <f t="shared" si="1"/>
        <v>3.8461538461538464E-2</v>
      </c>
      <c r="I10" s="8">
        <f t="shared" si="1"/>
        <v>7.6923076923076927E-2</v>
      </c>
      <c r="K10" s="7" t="s">
        <v>21</v>
      </c>
      <c r="L10" s="8">
        <f t="shared" si="2"/>
        <v>-3.8461538461538464E-2</v>
      </c>
      <c r="M10" s="8">
        <f t="shared" si="3"/>
        <v>3.8461538461538464E-2</v>
      </c>
    </row>
    <row r="11" spans="1:13" x14ac:dyDescent="0.25">
      <c r="A11" s="7" t="str">
        <f>'12PlanesT'!A11</f>
        <v>40 a 44 años</v>
      </c>
      <c r="B11" s="6">
        <f>'12PlanesT'!L11</f>
        <v>7</v>
      </c>
      <c r="C11" s="6">
        <f>'12PlanesT'!L33</f>
        <v>8</v>
      </c>
      <c r="D11" s="6">
        <f t="shared" si="0"/>
        <v>15</v>
      </c>
      <c r="F11" s="7" t="s">
        <v>22</v>
      </c>
      <c r="G11" s="8">
        <f t="shared" si="1"/>
        <v>3.8461538461538464E-2</v>
      </c>
      <c r="H11" s="8">
        <f t="shared" si="1"/>
        <v>4.3956043956043959E-2</v>
      </c>
      <c r="I11" s="8">
        <f t="shared" si="1"/>
        <v>8.2417582417582416E-2</v>
      </c>
      <c r="K11" s="7" t="s">
        <v>22</v>
      </c>
      <c r="L11" s="8">
        <f t="shared" si="2"/>
        <v>-3.8461538461538464E-2</v>
      </c>
      <c r="M11" s="8">
        <f t="shared" si="3"/>
        <v>4.3956043956043959E-2</v>
      </c>
    </row>
    <row r="12" spans="1:13" x14ac:dyDescent="0.25">
      <c r="A12" s="7" t="str">
        <f>'12PlanesT'!A12</f>
        <v>45 a 49 años</v>
      </c>
      <c r="B12" s="6">
        <f>'12PlanesT'!L12</f>
        <v>14</v>
      </c>
      <c r="C12" s="6">
        <f>'12PlanesT'!L34</f>
        <v>9</v>
      </c>
      <c r="D12" s="6">
        <f t="shared" si="0"/>
        <v>23</v>
      </c>
      <c r="F12" s="7" t="s">
        <v>23</v>
      </c>
      <c r="G12" s="8">
        <f t="shared" si="1"/>
        <v>7.6923076923076927E-2</v>
      </c>
      <c r="H12" s="8">
        <f t="shared" si="1"/>
        <v>4.9450549450549448E-2</v>
      </c>
      <c r="I12" s="8">
        <f t="shared" si="1"/>
        <v>0.12637362637362637</v>
      </c>
      <c r="K12" s="7" t="s">
        <v>23</v>
      </c>
      <c r="L12" s="8">
        <f t="shared" si="2"/>
        <v>-7.6923076923076927E-2</v>
      </c>
      <c r="M12" s="8">
        <f t="shared" si="3"/>
        <v>4.9450549450549448E-2</v>
      </c>
    </row>
    <row r="13" spans="1:13" x14ac:dyDescent="0.25">
      <c r="A13" s="7" t="str">
        <f>'12PlanesT'!A13</f>
        <v>50 a 54 años</v>
      </c>
      <c r="B13" s="6">
        <f>'12PlanesT'!L13</f>
        <v>7</v>
      </c>
      <c r="C13" s="6">
        <f>'12PlanesT'!L35</f>
        <v>10</v>
      </c>
      <c r="D13" s="6">
        <f t="shared" si="0"/>
        <v>17</v>
      </c>
      <c r="F13" s="7" t="s">
        <v>24</v>
      </c>
      <c r="G13" s="8">
        <f t="shared" si="1"/>
        <v>3.8461538461538464E-2</v>
      </c>
      <c r="H13" s="8">
        <f t="shared" si="1"/>
        <v>5.4945054945054944E-2</v>
      </c>
      <c r="I13" s="8">
        <f t="shared" si="1"/>
        <v>9.3406593406593408E-2</v>
      </c>
      <c r="K13" s="7" t="s">
        <v>24</v>
      </c>
      <c r="L13" s="8">
        <f t="shared" si="2"/>
        <v>-3.8461538461538464E-2</v>
      </c>
      <c r="M13" s="8">
        <f t="shared" si="3"/>
        <v>5.4945054945054944E-2</v>
      </c>
    </row>
    <row r="14" spans="1:13" x14ac:dyDescent="0.25">
      <c r="A14" s="7" t="str">
        <f>'12PlanesT'!A14</f>
        <v>55 a 59 años</v>
      </c>
      <c r="B14" s="6">
        <f>'12PlanesT'!L14</f>
        <v>9</v>
      </c>
      <c r="C14" s="6">
        <f>'12PlanesT'!L36</f>
        <v>16</v>
      </c>
      <c r="D14" s="6">
        <f t="shared" si="0"/>
        <v>25</v>
      </c>
      <c r="F14" s="7" t="s">
        <v>25</v>
      </c>
      <c r="G14" s="8">
        <f t="shared" si="1"/>
        <v>4.9450549450549448E-2</v>
      </c>
      <c r="H14" s="8">
        <f t="shared" si="1"/>
        <v>8.7912087912087919E-2</v>
      </c>
      <c r="I14" s="8">
        <f t="shared" si="1"/>
        <v>0.13736263736263737</v>
      </c>
      <c r="K14" s="7" t="s">
        <v>25</v>
      </c>
      <c r="L14" s="8">
        <f t="shared" si="2"/>
        <v>-4.9450549450549448E-2</v>
      </c>
      <c r="M14" s="8">
        <f t="shared" si="3"/>
        <v>8.7912087912087919E-2</v>
      </c>
    </row>
    <row r="15" spans="1:13" x14ac:dyDescent="0.25">
      <c r="A15" s="7" t="str">
        <f>'12PlanesT'!A15</f>
        <v>60 a 64 años</v>
      </c>
      <c r="B15" s="6">
        <f>'12PlanesT'!L15</f>
        <v>8</v>
      </c>
      <c r="C15" s="6">
        <f>'12PlanesT'!L37</f>
        <v>15</v>
      </c>
      <c r="D15" s="6">
        <f t="shared" si="0"/>
        <v>23</v>
      </c>
      <c r="F15" s="7" t="s">
        <v>26</v>
      </c>
      <c r="G15" s="8">
        <f t="shared" si="1"/>
        <v>4.3956043956043959E-2</v>
      </c>
      <c r="H15" s="8">
        <f t="shared" si="1"/>
        <v>8.2417582417582416E-2</v>
      </c>
      <c r="I15" s="8">
        <f t="shared" si="1"/>
        <v>0.12637362637362637</v>
      </c>
      <c r="K15" s="7" t="s">
        <v>26</v>
      </c>
      <c r="L15" s="8">
        <f t="shared" si="2"/>
        <v>-4.3956043956043959E-2</v>
      </c>
      <c r="M15" s="8">
        <f t="shared" si="3"/>
        <v>8.2417582417582416E-2</v>
      </c>
    </row>
    <row r="16" spans="1:13" x14ac:dyDescent="0.25">
      <c r="A16" s="7" t="str">
        <f>'12PlanesT'!A16</f>
        <v>65 a 69 años</v>
      </c>
      <c r="B16" s="6">
        <f>'12PlanesT'!L16</f>
        <v>6</v>
      </c>
      <c r="C16" s="6">
        <f>'12PlanesT'!L38</f>
        <v>13</v>
      </c>
      <c r="D16" s="6">
        <f t="shared" si="0"/>
        <v>19</v>
      </c>
      <c r="F16" s="7" t="s">
        <v>27</v>
      </c>
      <c r="G16" s="8">
        <f t="shared" si="1"/>
        <v>3.2967032967032968E-2</v>
      </c>
      <c r="H16" s="8">
        <f t="shared" si="1"/>
        <v>7.1428571428571425E-2</v>
      </c>
      <c r="I16" s="8">
        <f t="shared" si="1"/>
        <v>0.1043956043956044</v>
      </c>
      <c r="K16" s="7" t="s">
        <v>27</v>
      </c>
      <c r="L16" s="8">
        <f t="shared" si="2"/>
        <v>-3.2967032967032968E-2</v>
      </c>
      <c r="M16" s="8">
        <f t="shared" si="3"/>
        <v>7.1428571428571425E-2</v>
      </c>
    </row>
    <row r="17" spans="1:13" x14ac:dyDescent="0.25">
      <c r="A17" s="7" t="str">
        <f>'12PlanesT'!A17</f>
        <v>70 a 74 años</v>
      </c>
      <c r="B17" s="6">
        <f>'12PlanesT'!L17</f>
        <v>3</v>
      </c>
      <c r="C17" s="6">
        <f>'12PlanesT'!L39</f>
        <v>4</v>
      </c>
      <c r="D17" s="6">
        <f t="shared" si="0"/>
        <v>7</v>
      </c>
      <c r="F17" s="7" t="s">
        <v>28</v>
      </c>
      <c r="G17" s="8">
        <f t="shared" si="1"/>
        <v>1.6483516483516484E-2</v>
      </c>
      <c r="H17" s="8">
        <f t="shared" si="1"/>
        <v>2.197802197802198E-2</v>
      </c>
      <c r="I17" s="8">
        <f t="shared" si="1"/>
        <v>3.8461538461538464E-2</v>
      </c>
      <c r="K17" s="7" t="s">
        <v>28</v>
      </c>
      <c r="L17" s="8">
        <f t="shared" si="2"/>
        <v>-1.6483516483516484E-2</v>
      </c>
      <c r="M17" s="8">
        <f t="shared" si="3"/>
        <v>2.197802197802198E-2</v>
      </c>
    </row>
    <row r="18" spans="1:13" x14ac:dyDescent="0.25">
      <c r="A18" s="7" t="str">
        <f>'12PlanesT'!A18</f>
        <v>75 a 79 años</v>
      </c>
      <c r="B18" s="6">
        <f>'12PlanesT'!L18</f>
        <v>2</v>
      </c>
      <c r="C18" s="6">
        <f>'12PlanesT'!L40</f>
        <v>2</v>
      </c>
      <c r="D18" s="6">
        <f t="shared" si="0"/>
        <v>4</v>
      </c>
      <c r="F18" s="7" t="s">
        <v>29</v>
      </c>
      <c r="G18" s="8">
        <f t="shared" si="1"/>
        <v>1.098901098901099E-2</v>
      </c>
      <c r="H18" s="8">
        <f t="shared" si="1"/>
        <v>1.098901098901099E-2</v>
      </c>
      <c r="I18" s="8">
        <f t="shared" si="1"/>
        <v>2.197802197802198E-2</v>
      </c>
      <c r="K18" s="7" t="s">
        <v>29</v>
      </c>
      <c r="L18" s="8">
        <f t="shared" si="2"/>
        <v>-1.098901098901099E-2</v>
      </c>
      <c r="M18" s="8">
        <f t="shared" si="3"/>
        <v>1.098901098901099E-2</v>
      </c>
    </row>
    <row r="19" spans="1:13" x14ac:dyDescent="0.25">
      <c r="A19" s="7" t="str">
        <f>'12PlanesT'!A19</f>
        <v>80 a 84 años</v>
      </c>
      <c r="B19" s="6">
        <f>'12PlanesT'!L19</f>
        <v>1</v>
      </c>
      <c r="C19" s="6">
        <f>'12PlanesT'!L41</f>
        <v>1</v>
      </c>
      <c r="D19" s="6">
        <f t="shared" si="0"/>
        <v>2</v>
      </c>
      <c r="F19" s="7" t="s">
        <v>30</v>
      </c>
      <c r="G19" s="8">
        <f>B19/$D$23</f>
        <v>5.4945054945054949E-3</v>
      </c>
      <c r="H19" s="8">
        <f>C19/$D$23</f>
        <v>5.4945054945054949E-3</v>
      </c>
      <c r="I19" s="8">
        <f>D19/$D$23</f>
        <v>1.098901098901099E-2</v>
      </c>
      <c r="K19" s="7" t="s">
        <v>30</v>
      </c>
      <c r="L19" s="8">
        <f t="shared" si="2"/>
        <v>-5.4945054945054949E-3</v>
      </c>
      <c r="M19" s="8">
        <f t="shared" si="3"/>
        <v>5.4945054945054949E-3</v>
      </c>
    </row>
    <row r="20" spans="1:13" x14ac:dyDescent="0.25">
      <c r="A20" s="7" t="str">
        <f>'12PlanesT'!A20</f>
        <v>85 a 89 años</v>
      </c>
      <c r="B20" s="6">
        <f>'12PlanesT'!L20</f>
        <v>0</v>
      </c>
      <c r="C20" s="6">
        <f>'12PlanesT'!L42</f>
        <v>0</v>
      </c>
      <c r="D20" s="6">
        <f t="shared" si="0"/>
        <v>0</v>
      </c>
      <c r="F20" s="7" t="s">
        <v>31</v>
      </c>
      <c r="G20" s="8">
        <f t="shared" si="1"/>
        <v>0</v>
      </c>
      <c r="H20" s="8">
        <f t="shared" si="1"/>
        <v>0</v>
      </c>
      <c r="I20" s="8">
        <f t="shared" si="1"/>
        <v>0</v>
      </c>
      <c r="K20" s="7" t="s">
        <v>31</v>
      </c>
      <c r="L20" s="8">
        <f t="shared" si="2"/>
        <v>0</v>
      </c>
      <c r="M20" s="8">
        <f t="shared" si="3"/>
        <v>0</v>
      </c>
    </row>
    <row r="21" spans="1:13" x14ac:dyDescent="0.25">
      <c r="A21" s="7" t="str">
        <f>'12PlanesT'!A21</f>
        <v>90 a 94 años</v>
      </c>
      <c r="B21" s="6">
        <f>'12PlanesT'!L21</f>
        <v>0</v>
      </c>
      <c r="C21" s="6">
        <f>'12PlanesT'!L43</f>
        <v>0</v>
      </c>
      <c r="D21" s="6">
        <f t="shared" si="0"/>
        <v>0</v>
      </c>
      <c r="F21" s="7" t="s">
        <v>32</v>
      </c>
      <c r="G21" s="8">
        <f t="shared" si="1"/>
        <v>0</v>
      </c>
      <c r="H21" s="8">
        <f t="shared" si="1"/>
        <v>0</v>
      </c>
      <c r="I21" s="8">
        <f t="shared" si="1"/>
        <v>0</v>
      </c>
      <c r="K21" s="7" t="s">
        <v>32</v>
      </c>
      <c r="L21" s="8">
        <f t="shared" si="2"/>
        <v>0</v>
      </c>
      <c r="M21" s="8">
        <f t="shared" si="3"/>
        <v>0</v>
      </c>
    </row>
    <row r="22" spans="1:13" x14ac:dyDescent="0.25">
      <c r="A22" s="7" t="str">
        <f>'12PlanesT'!A22</f>
        <v>95 y +</v>
      </c>
      <c r="B22" s="6">
        <f>'12PlanesT'!L22</f>
        <v>0</v>
      </c>
      <c r="C22" s="6">
        <f>'12PlanesT'!L44</f>
        <v>0</v>
      </c>
      <c r="D22" s="6">
        <f t="shared" si="0"/>
        <v>0</v>
      </c>
      <c r="F22" s="7" t="s">
        <v>33</v>
      </c>
      <c r="G22" s="8">
        <f t="shared" si="1"/>
        <v>0</v>
      </c>
      <c r="H22" s="8">
        <f t="shared" si="1"/>
        <v>0</v>
      </c>
      <c r="I22" s="8">
        <f t="shared" si="1"/>
        <v>0</v>
      </c>
      <c r="K22" s="7" t="s">
        <v>33</v>
      </c>
      <c r="L22" s="8">
        <f t="shared" si="2"/>
        <v>0</v>
      </c>
      <c r="M22" s="8">
        <f t="shared" si="3"/>
        <v>0</v>
      </c>
    </row>
    <row r="23" spans="1:13" x14ac:dyDescent="0.25">
      <c r="A23" s="21" t="s">
        <v>36</v>
      </c>
      <c r="B23" s="15">
        <f>'12PlanesT'!L23</f>
        <v>82</v>
      </c>
      <c r="C23" s="15">
        <f>'12PlanesT'!L45</f>
        <v>100</v>
      </c>
      <c r="D23" s="15">
        <f>B23+C23</f>
        <v>182</v>
      </c>
      <c r="E23" s="13"/>
      <c r="F23" s="23" t="s">
        <v>36</v>
      </c>
      <c r="G23" s="20">
        <f t="shared" si="1"/>
        <v>0.45054945054945056</v>
      </c>
      <c r="H23" s="20">
        <f t="shared" si="1"/>
        <v>0.5494505494505495</v>
      </c>
      <c r="I23" s="20">
        <f t="shared" si="1"/>
        <v>1</v>
      </c>
      <c r="K23" s="7" t="s">
        <v>36</v>
      </c>
      <c r="L23" s="8">
        <f t="shared" si="2"/>
        <v>-0.45054945054945056</v>
      </c>
      <c r="M23" s="8">
        <f>H23</f>
        <v>0.5494505494505495</v>
      </c>
    </row>
    <row r="24" spans="1:13" x14ac:dyDescent="0.25">
      <c r="A24" s="29" t="s">
        <v>42</v>
      </c>
      <c r="B24" s="29"/>
      <c r="C24" s="29"/>
      <c r="D24" s="29"/>
      <c r="E24" s="24"/>
      <c r="F24" s="29" t="s">
        <v>42</v>
      </c>
      <c r="G24" s="29"/>
      <c r="H24" s="29"/>
      <c r="I24" s="29"/>
      <c r="K24" s="9" t="s">
        <v>42</v>
      </c>
    </row>
  </sheetData>
  <mergeCells count="5">
    <mergeCell ref="A1:D1"/>
    <mergeCell ref="F1:I1"/>
    <mergeCell ref="K1:M1"/>
    <mergeCell ref="A24:D24"/>
    <mergeCell ref="F24:I24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zoomScale="50" zoomScaleNormal="50" workbookViewId="0">
      <selection activeCell="R37" sqref="R37"/>
    </sheetView>
  </sheetViews>
  <sheetFormatPr baseColWidth="10" defaultRowHeight="15" x14ac:dyDescent="0.25"/>
  <cols>
    <col min="1" max="4" width="11.42578125" style="10"/>
    <col min="5" max="5" width="4.28515625" style="10" customWidth="1"/>
    <col min="6" max="9" width="11.42578125" style="10"/>
    <col min="10" max="10" width="4.85546875" style="10" customWidth="1"/>
    <col min="11" max="13" width="12.28515625" style="10" customWidth="1"/>
    <col min="14" max="16384" width="11.42578125" style="10"/>
  </cols>
  <sheetData>
    <row r="1" spans="1:13" ht="42.75" customHeight="1" x14ac:dyDescent="0.25">
      <c r="A1" s="28" t="s">
        <v>79</v>
      </c>
      <c r="B1" s="28"/>
      <c r="C1" s="28"/>
      <c r="D1" s="28"/>
      <c r="F1" s="28" t="s">
        <v>80</v>
      </c>
      <c r="G1" s="28"/>
      <c r="H1" s="28"/>
      <c r="I1" s="28"/>
      <c r="K1" s="28" t="s">
        <v>81</v>
      </c>
      <c r="L1" s="28"/>
      <c r="M1" s="28"/>
    </row>
    <row r="2" spans="1:13" x14ac:dyDescent="0.25">
      <c r="A2" s="21" t="s">
        <v>1</v>
      </c>
      <c r="B2" s="21" t="s">
        <v>0</v>
      </c>
      <c r="C2" s="21" t="s">
        <v>39</v>
      </c>
      <c r="D2" s="21" t="s">
        <v>36</v>
      </c>
      <c r="E2" s="22"/>
      <c r="F2" s="21"/>
      <c r="G2" s="21" t="s">
        <v>0</v>
      </c>
      <c r="H2" s="21" t="s">
        <v>39</v>
      </c>
      <c r="I2" s="21" t="s">
        <v>36</v>
      </c>
      <c r="K2" s="7"/>
      <c r="L2" s="7" t="s">
        <v>40</v>
      </c>
      <c r="M2" s="7" t="s">
        <v>41</v>
      </c>
    </row>
    <row r="3" spans="1:13" x14ac:dyDescent="0.25">
      <c r="A3" s="7" t="str">
        <f>'12PlanesT'!A3</f>
        <v>0 a 4 años</v>
      </c>
      <c r="B3" s="6">
        <f>'12PlanesT'!M3</f>
        <v>147</v>
      </c>
      <c r="C3" s="6">
        <f>'12PlanesT'!M25</f>
        <v>156</v>
      </c>
      <c r="D3" s="6">
        <f t="shared" ref="D3:D23" si="0">B3+C3</f>
        <v>303</v>
      </c>
      <c r="F3" s="7" t="s">
        <v>14</v>
      </c>
      <c r="G3" s="8">
        <f t="shared" ref="G3:G23" si="1">B3/$D$23</f>
        <v>6.6067415730337073E-2</v>
      </c>
      <c r="H3" s="8">
        <f t="shared" ref="H3:H23" si="2">C3/$D$23</f>
        <v>7.0112359550561804E-2</v>
      </c>
      <c r="I3" s="8">
        <f t="shared" ref="I3:I23" si="3">D3/$D$23</f>
        <v>0.13617977528089886</v>
      </c>
      <c r="K3" s="7" t="s">
        <v>14</v>
      </c>
      <c r="L3" s="8">
        <f t="shared" ref="L3:L23" si="4">-G3</f>
        <v>-6.6067415730337073E-2</v>
      </c>
      <c r="M3" s="8">
        <f t="shared" ref="M3:M23" si="5">H3</f>
        <v>7.0112359550561804E-2</v>
      </c>
    </row>
    <row r="4" spans="1:13" x14ac:dyDescent="0.25">
      <c r="A4" s="7" t="str">
        <f>'12PlanesT'!A4</f>
        <v>5 a 9 años</v>
      </c>
      <c r="B4" s="6">
        <f>'12PlanesT'!M4</f>
        <v>136</v>
      </c>
      <c r="C4" s="6">
        <f>'12PlanesT'!M26</f>
        <v>70</v>
      </c>
      <c r="D4" s="6">
        <f t="shared" si="0"/>
        <v>206</v>
      </c>
      <c r="F4" s="7" t="s">
        <v>15</v>
      </c>
      <c r="G4" s="8">
        <f t="shared" si="1"/>
        <v>6.1123595505617981E-2</v>
      </c>
      <c r="H4" s="8">
        <f t="shared" si="2"/>
        <v>3.1460674157303373E-2</v>
      </c>
      <c r="I4" s="8">
        <f t="shared" si="3"/>
        <v>9.2584269662921354E-2</v>
      </c>
      <c r="K4" s="7" t="s">
        <v>15</v>
      </c>
      <c r="L4" s="8">
        <f t="shared" si="4"/>
        <v>-6.1123595505617981E-2</v>
      </c>
      <c r="M4" s="8">
        <f t="shared" si="5"/>
        <v>3.1460674157303373E-2</v>
      </c>
    </row>
    <row r="5" spans="1:13" x14ac:dyDescent="0.25">
      <c r="A5" s="7" t="str">
        <f>'12PlanesT'!A5</f>
        <v>10 a 14 años</v>
      </c>
      <c r="B5" s="6">
        <f>'12PlanesT'!M5</f>
        <v>142</v>
      </c>
      <c r="C5" s="6">
        <f>'12PlanesT'!M27</f>
        <v>22</v>
      </c>
      <c r="D5" s="6">
        <f t="shared" si="0"/>
        <v>164</v>
      </c>
      <c r="F5" s="7" t="s">
        <v>16</v>
      </c>
      <c r="G5" s="8">
        <f t="shared" si="1"/>
        <v>6.3820224719101121E-2</v>
      </c>
      <c r="H5" s="8">
        <f t="shared" si="2"/>
        <v>9.8876404494382016E-3</v>
      </c>
      <c r="I5" s="8">
        <f t="shared" si="3"/>
        <v>7.3707865168539333E-2</v>
      </c>
      <c r="K5" s="7" t="s">
        <v>16</v>
      </c>
      <c r="L5" s="8">
        <f t="shared" si="4"/>
        <v>-6.3820224719101121E-2</v>
      </c>
      <c r="M5" s="8">
        <f t="shared" si="5"/>
        <v>9.8876404494382016E-3</v>
      </c>
    </row>
    <row r="6" spans="1:13" x14ac:dyDescent="0.25">
      <c r="A6" s="7" t="str">
        <f>'12PlanesT'!A6</f>
        <v>15 a 19 años</v>
      </c>
      <c r="B6" s="6">
        <f>'12PlanesT'!M6</f>
        <v>42</v>
      </c>
      <c r="C6" s="6">
        <f>'12PlanesT'!M28</f>
        <v>30</v>
      </c>
      <c r="D6" s="6">
        <f t="shared" si="0"/>
        <v>72</v>
      </c>
      <c r="F6" s="7" t="s">
        <v>17</v>
      </c>
      <c r="G6" s="8">
        <f t="shared" si="1"/>
        <v>1.8876404494382021E-2</v>
      </c>
      <c r="H6" s="8">
        <f t="shared" si="2"/>
        <v>1.3483146067415731E-2</v>
      </c>
      <c r="I6" s="8">
        <f t="shared" si="3"/>
        <v>3.2359550561797755E-2</v>
      </c>
      <c r="K6" s="7" t="s">
        <v>17</v>
      </c>
      <c r="L6" s="8">
        <f t="shared" si="4"/>
        <v>-1.8876404494382021E-2</v>
      </c>
      <c r="M6" s="8">
        <f t="shared" si="5"/>
        <v>1.3483146067415731E-2</v>
      </c>
    </row>
    <row r="7" spans="1:13" x14ac:dyDescent="0.25">
      <c r="A7" s="7" t="str">
        <f>'12PlanesT'!A7</f>
        <v>20 a 24 años</v>
      </c>
      <c r="B7" s="6">
        <f>'12PlanesT'!M7</f>
        <v>39</v>
      </c>
      <c r="C7" s="6">
        <f>'12PlanesT'!M29</f>
        <v>29</v>
      </c>
      <c r="D7" s="6">
        <f t="shared" si="0"/>
        <v>68</v>
      </c>
      <c r="F7" s="7" t="s">
        <v>18</v>
      </c>
      <c r="G7" s="8">
        <f t="shared" si="1"/>
        <v>1.7528089887640451E-2</v>
      </c>
      <c r="H7" s="8">
        <f t="shared" si="2"/>
        <v>1.303370786516854E-2</v>
      </c>
      <c r="I7" s="8">
        <f t="shared" si="3"/>
        <v>3.056179775280899E-2</v>
      </c>
      <c r="K7" s="7" t="s">
        <v>18</v>
      </c>
      <c r="L7" s="8">
        <f t="shared" si="4"/>
        <v>-1.7528089887640451E-2</v>
      </c>
      <c r="M7" s="8">
        <f t="shared" si="5"/>
        <v>1.303370786516854E-2</v>
      </c>
    </row>
    <row r="8" spans="1:13" x14ac:dyDescent="0.25">
      <c r="A8" s="7" t="str">
        <f>'12PlanesT'!A8</f>
        <v xml:space="preserve">25 a 29 años </v>
      </c>
      <c r="B8" s="6">
        <f>'12PlanesT'!M8</f>
        <v>49</v>
      </c>
      <c r="C8" s="6">
        <f>'12PlanesT'!M30</f>
        <v>25</v>
      </c>
      <c r="D8" s="6">
        <f t="shared" si="0"/>
        <v>74</v>
      </c>
      <c r="F8" s="7" t="s">
        <v>19</v>
      </c>
      <c r="G8" s="8">
        <f t="shared" si="1"/>
        <v>2.2022471910112359E-2</v>
      </c>
      <c r="H8" s="8">
        <f t="shared" si="2"/>
        <v>1.1235955056179775E-2</v>
      </c>
      <c r="I8" s="8">
        <f t="shared" si="3"/>
        <v>3.3258426966292137E-2</v>
      </c>
      <c r="K8" s="7" t="s">
        <v>19</v>
      </c>
      <c r="L8" s="8">
        <f t="shared" si="4"/>
        <v>-2.2022471910112359E-2</v>
      </c>
      <c r="M8" s="8">
        <f t="shared" si="5"/>
        <v>1.1235955056179775E-2</v>
      </c>
    </row>
    <row r="9" spans="1:13" x14ac:dyDescent="0.25">
      <c r="A9" s="7" t="str">
        <f>'12PlanesT'!A9</f>
        <v xml:space="preserve">30 a 34 años </v>
      </c>
      <c r="B9" s="6">
        <f>'12PlanesT'!M9</f>
        <v>40</v>
      </c>
      <c r="C9" s="6">
        <f>'12PlanesT'!M31</f>
        <v>18</v>
      </c>
      <c r="D9" s="6">
        <f t="shared" si="0"/>
        <v>58</v>
      </c>
      <c r="F9" s="7" t="s">
        <v>20</v>
      </c>
      <c r="G9" s="8">
        <f t="shared" si="1"/>
        <v>1.7977528089887642E-2</v>
      </c>
      <c r="H9" s="8">
        <f t="shared" si="2"/>
        <v>8.0898876404494387E-3</v>
      </c>
      <c r="I9" s="8">
        <f t="shared" si="3"/>
        <v>2.6067415730337079E-2</v>
      </c>
      <c r="K9" s="7" t="s">
        <v>20</v>
      </c>
      <c r="L9" s="8">
        <f t="shared" si="4"/>
        <v>-1.7977528089887642E-2</v>
      </c>
      <c r="M9" s="8">
        <f t="shared" si="5"/>
        <v>8.0898876404494387E-3</v>
      </c>
    </row>
    <row r="10" spans="1:13" x14ac:dyDescent="0.25">
      <c r="A10" s="7" t="str">
        <f>'12PlanesT'!A10</f>
        <v>35 a 39 años</v>
      </c>
      <c r="B10" s="6">
        <f>'12PlanesT'!M10</f>
        <v>38</v>
      </c>
      <c r="C10" s="6">
        <f>'12PlanesT'!M32</f>
        <v>19</v>
      </c>
      <c r="D10" s="6">
        <f t="shared" si="0"/>
        <v>57</v>
      </c>
      <c r="F10" s="7" t="s">
        <v>21</v>
      </c>
      <c r="G10" s="8">
        <f t="shared" si="1"/>
        <v>1.707865168539326E-2</v>
      </c>
      <c r="H10" s="8">
        <f t="shared" si="2"/>
        <v>8.5393258426966299E-3</v>
      </c>
      <c r="I10" s="8">
        <f t="shared" si="3"/>
        <v>2.5617977528089888E-2</v>
      </c>
      <c r="K10" s="7" t="s">
        <v>21</v>
      </c>
      <c r="L10" s="8">
        <f t="shared" si="4"/>
        <v>-1.707865168539326E-2</v>
      </c>
      <c r="M10" s="8">
        <f t="shared" si="5"/>
        <v>8.5393258426966299E-3</v>
      </c>
    </row>
    <row r="11" spans="1:13" x14ac:dyDescent="0.25">
      <c r="A11" s="7" t="str">
        <f>'12PlanesT'!A11</f>
        <v>40 a 44 años</v>
      </c>
      <c r="B11" s="6">
        <f>'12PlanesT'!M11</f>
        <v>66</v>
      </c>
      <c r="C11" s="6">
        <f>'12PlanesT'!M33</f>
        <v>39</v>
      </c>
      <c r="D11" s="6">
        <f t="shared" si="0"/>
        <v>105</v>
      </c>
      <c r="F11" s="7" t="s">
        <v>22</v>
      </c>
      <c r="G11" s="8">
        <f t="shared" si="1"/>
        <v>2.9662921348314608E-2</v>
      </c>
      <c r="H11" s="8">
        <f t="shared" si="2"/>
        <v>1.7528089887640451E-2</v>
      </c>
      <c r="I11" s="8">
        <f t="shared" si="3"/>
        <v>4.7191011235955059E-2</v>
      </c>
      <c r="K11" s="7" t="s">
        <v>22</v>
      </c>
      <c r="L11" s="8">
        <f t="shared" si="4"/>
        <v>-2.9662921348314608E-2</v>
      </c>
      <c r="M11" s="8">
        <f t="shared" si="5"/>
        <v>1.7528089887640451E-2</v>
      </c>
    </row>
    <row r="12" spans="1:13" x14ac:dyDescent="0.25">
      <c r="A12" s="7" t="str">
        <f>'12PlanesT'!A12</f>
        <v>45 a 49 años</v>
      </c>
      <c r="B12" s="6">
        <f>'12PlanesT'!M12</f>
        <v>49</v>
      </c>
      <c r="C12" s="6">
        <f>'12PlanesT'!M34</f>
        <v>40</v>
      </c>
      <c r="D12" s="6">
        <f t="shared" si="0"/>
        <v>89</v>
      </c>
      <c r="F12" s="7" t="s">
        <v>23</v>
      </c>
      <c r="G12" s="8">
        <f t="shared" si="1"/>
        <v>2.2022471910112359E-2</v>
      </c>
      <c r="H12" s="8">
        <f t="shared" si="2"/>
        <v>1.7977528089887642E-2</v>
      </c>
      <c r="I12" s="8">
        <f t="shared" si="3"/>
        <v>0.04</v>
      </c>
      <c r="K12" s="7" t="s">
        <v>23</v>
      </c>
      <c r="L12" s="8">
        <f t="shared" si="4"/>
        <v>-2.2022471910112359E-2</v>
      </c>
      <c r="M12" s="8">
        <f t="shared" si="5"/>
        <v>1.7977528089887642E-2</v>
      </c>
    </row>
    <row r="13" spans="1:13" x14ac:dyDescent="0.25">
      <c r="A13" s="7" t="str">
        <f>'12PlanesT'!A13</f>
        <v>50 a 54 años</v>
      </c>
      <c r="B13" s="6">
        <f>'12PlanesT'!M13</f>
        <v>67</v>
      </c>
      <c r="C13" s="6">
        <f>'12PlanesT'!M35</f>
        <v>33</v>
      </c>
      <c r="D13" s="6">
        <f t="shared" si="0"/>
        <v>100</v>
      </c>
      <c r="F13" s="7" t="s">
        <v>24</v>
      </c>
      <c r="G13" s="8">
        <f t="shared" si="1"/>
        <v>3.0112359550561799E-2</v>
      </c>
      <c r="H13" s="8">
        <f t="shared" si="2"/>
        <v>1.4831460674157304E-2</v>
      </c>
      <c r="I13" s="8">
        <f t="shared" si="3"/>
        <v>4.49438202247191E-2</v>
      </c>
      <c r="K13" s="7" t="s">
        <v>24</v>
      </c>
      <c r="L13" s="8">
        <f t="shared" si="4"/>
        <v>-3.0112359550561799E-2</v>
      </c>
      <c r="M13" s="8">
        <f t="shared" si="5"/>
        <v>1.4831460674157304E-2</v>
      </c>
    </row>
    <row r="14" spans="1:13" x14ac:dyDescent="0.25">
      <c r="A14" s="7" t="str">
        <f>'12PlanesT'!A14</f>
        <v>55 a 59 años</v>
      </c>
      <c r="B14" s="6">
        <f>'12PlanesT'!M14</f>
        <v>82</v>
      </c>
      <c r="C14" s="6">
        <f>'12PlanesT'!M36</f>
        <v>57</v>
      </c>
      <c r="D14" s="6">
        <f t="shared" si="0"/>
        <v>139</v>
      </c>
      <c r="F14" s="7" t="s">
        <v>25</v>
      </c>
      <c r="G14" s="8">
        <f t="shared" si="1"/>
        <v>3.6853932584269666E-2</v>
      </c>
      <c r="H14" s="8">
        <f t="shared" si="2"/>
        <v>2.5617977528089888E-2</v>
      </c>
      <c r="I14" s="8">
        <f t="shared" si="3"/>
        <v>6.2471910112359551E-2</v>
      </c>
      <c r="K14" s="7" t="s">
        <v>25</v>
      </c>
      <c r="L14" s="8">
        <f t="shared" si="4"/>
        <v>-3.6853932584269666E-2</v>
      </c>
      <c r="M14" s="8">
        <f t="shared" si="5"/>
        <v>2.5617977528089888E-2</v>
      </c>
    </row>
    <row r="15" spans="1:13" x14ac:dyDescent="0.25">
      <c r="A15" s="7" t="str">
        <f>'12PlanesT'!A15</f>
        <v>60 a 64 años</v>
      </c>
      <c r="B15" s="6">
        <f>'12PlanesT'!M15</f>
        <v>114</v>
      </c>
      <c r="C15" s="6">
        <f>'12PlanesT'!M37</f>
        <v>72</v>
      </c>
      <c r="D15" s="6">
        <f t="shared" si="0"/>
        <v>186</v>
      </c>
      <c r="F15" s="7" t="s">
        <v>26</v>
      </c>
      <c r="G15" s="8">
        <f t="shared" si="1"/>
        <v>5.1235955056179776E-2</v>
      </c>
      <c r="H15" s="8">
        <f t="shared" si="2"/>
        <v>3.2359550561797755E-2</v>
      </c>
      <c r="I15" s="8">
        <f t="shared" si="3"/>
        <v>8.3595505617977531E-2</v>
      </c>
      <c r="K15" s="7" t="s">
        <v>26</v>
      </c>
      <c r="L15" s="8">
        <f t="shared" si="4"/>
        <v>-5.1235955056179776E-2</v>
      </c>
      <c r="M15" s="8">
        <f t="shared" si="5"/>
        <v>3.2359550561797755E-2</v>
      </c>
    </row>
    <row r="16" spans="1:13" x14ac:dyDescent="0.25">
      <c r="A16" s="7" t="str">
        <f>'12PlanesT'!A16</f>
        <v>65 a 69 años</v>
      </c>
      <c r="B16" s="6">
        <f>'12PlanesT'!M16</f>
        <v>124</v>
      </c>
      <c r="C16" s="6">
        <f>'12PlanesT'!M38</f>
        <v>83</v>
      </c>
      <c r="D16" s="6">
        <f t="shared" si="0"/>
        <v>207</v>
      </c>
      <c r="F16" s="7" t="s">
        <v>27</v>
      </c>
      <c r="G16" s="8">
        <f t="shared" si="1"/>
        <v>5.5730337078651687E-2</v>
      </c>
      <c r="H16" s="8">
        <f t="shared" si="2"/>
        <v>3.7303370786516854E-2</v>
      </c>
      <c r="I16" s="8">
        <f t="shared" si="3"/>
        <v>9.3033707865168541E-2</v>
      </c>
      <c r="K16" s="7" t="s">
        <v>27</v>
      </c>
      <c r="L16" s="8">
        <f t="shared" si="4"/>
        <v>-5.5730337078651687E-2</v>
      </c>
      <c r="M16" s="8">
        <f t="shared" si="5"/>
        <v>3.7303370786516854E-2</v>
      </c>
    </row>
    <row r="17" spans="1:13" x14ac:dyDescent="0.25">
      <c r="A17" s="7" t="str">
        <f>'12PlanesT'!A17</f>
        <v>70 a 74 años</v>
      </c>
      <c r="B17" s="6">
        <f>'12PlanesT'!M17</f>
        <v>127</v>
      </c>
      <c r="C17" s="6">
        <f>'12PlanesT'!M39</f>
        <v>62</v>
      </c>
      <c r="D17" s="6">
        <f t="shared" si="0"/>
        <v>189</v>
      </c>
      <c r="F17" s="7" t="s">
        <v>28</v>
      </c>
      <c r="G17" s="8">
        <f t="shared" si="1"/>
        <v>5.7078651685393257E-2</v>
      </c>
      <c r="H17" s="8">
        <f t="shared" si="2"/>
        <v>2.7865168539325844E-2</v>
      </c>
      <c r="I17" s="8">
        <f t="shared" si="3"/>
        <v>8.4943820224719108E-2</v>
      </c>
      <c r="K17" s="7" t="s">
        <v>28</v>
      </c>
      <c r="L17" s="8">
        <f t="shared" si="4"/>
        <v>-5.7078651685393257E-2</v>
      </c>
      <c r="M17" s="8">
        <f t="shared" si="5"/>
        <v>2.7865168539325844E-2</v>
      </c>
    </row>
    <row r="18" spans="1:13" x14ac:dyDescent="0.25">
      <c r="A18" s="7" t="str">
        <f>'12PlanesT'!A18</f>
        <v>75 a 79 años</v>
      </c>
      <c r="B18" s="6">
        <f>'12PlanesT'!M18</f>
        <v>64</v>
      </c>
      <c r="C18" s="6">
        <f>'12PlanesT'!M40</f>
        <v>26</v>
      </c>
      <c r="D18" s="6">
        <f t="shared" si="0"/>
        <v>90</v>
      </c>
      <c r="F18" s="7" t="s">
        <v>29</v>
      </c>
      <c r="G18" s="8">
        <f t="shared" si="1"/>
        <v>2.8764044943820226E-2</v>
      </c>
      <c r="H18" s="8">
        <f t="shared" si="2"/>
        <v>1.1685393258426966E-2</v>
      </c>
      <c r="I18" s="8">
        <f t="shared" si="3"/>
        <v>4.0449438202247189E-2</v>
      </c>
      <c r="K18" s="7" t="s">
        <v>29</v>
      </c>
      <c r="L18" s="8">
        <f t="shared" si="4"/>
        <v>-2.8764044943820226E-2</v>
      </c>
      <c r="M18" s="8">
        <f t="shared" si="5"/>
        <v>1.1685393258426966E-2</v>
      </c>
    </row>
    <row r="19" spans="1:13" x14ac:dyDescent="0.25">
      <c r="A19" s="7" t="str">
        <f>'12PlanesT'!A19</f>
        <v>80 a 84 años</v>
      </c>
      <c r="B19" s="6">
        <f>'12PlanesT'!M19</f>
        <v>49</v>
      </c>
      <c r="C19" s="6">
        <f>'12PlanesT'!M41</f>
        <v>24</v>
      </c>
      <c r="D19" s="6">
        <f t="shared" si="0"/>
        <v>73</v>
      </c>
      <c r="F19" s="7" t="s">
        <v>30</v>
      </c>
      <c r="G19" s="8">
        <f t="shared" si="1"/>
        <v>2.2022471910112359E-2</v>
      </c>
      <c r="H19" s="8">
        <f t="shared" si="2"/>
        <v>1.0786516853932584E-2</v>
      </c>
      <c r="I19" s="8">
        <f t="shared" si="3"/>
        <v>3.2808988764044943E-2</v>
      </c>
      <c r="K19" s="7" t="s">
        <v>30</v>
      </c>
      <c r="L19" s="8">
        <f t="shared" si="4"/>
        <v>-2.2022471910112359E-2</v>
      </c>
      <c r="M19" s="8">
        <f t="shared" si="5"/>
        <v>1.0786516853932584E-2</v>
      </c>
    </row>
    <row r="20" spans="1:13" x14ac:dyDescent="0.25">
      <c r="A20" s="7" t="str">
        <f>'12PlanesT'!A20</f>
        <v>85 a 89 años</v>
      </c>
      <c r="B20" s="6">
        <f>'12PlanesT'!M20</f>
        <v>22</v>
      </c>
      <c r="C20" s="6">
        <f>'12PlanesT'!M42</f>
        <v>9</v>
      </c>
      <c r="D20" s="6">
        <f t="shared" si="0"/>
        <v>31</v>
      </c>
      <c r="F20" s="7" t="s">
        <v>31</v>
      </c>
      <c r="G20" s="8">
        <f t="shared" si="1"/>
        <v>9.8876404494382016E-3</v>
      </c>
      <c r="H20" s="8">
        <f t="shared" si="2"/>
        <v>4.0449438202247194E-3</v>
      </c>
      <c r="I20" s="8">
        <f t="shared" si="3"/>
        <v>1.3932584269662922E-2</v>
      </c>
      <c r="K20" s="7" t="s">
        <v>31</v>
      </c>
      <c r="L20" s="8">
        <f t="shared" si="4"/>
        <v>-9.8876404494382016E-3</v>
      </c>
      <c r="M20" s="8">
        <f t="shared" si="5"/>
        <v>4.0449438202247194E-3</v>
      </c>
    </row>
    <row r="21" spans="1:13" x14ac:dyDescent="0.25">
      <c r="A21" s="7" t="str">
        <f>'12PlanesT'!A21</f>
        <v>90 a 94 años</v>
      </c>
      <c r="B21" s="6">
        <f>'12PlanesT'!M21</f>
        <v>9</v>
      </c>
      <c r="C21" s="6">
        <f>'12PlanesT'!M43</f>
        <v>4</v>
      </c>
      <c r="D21" s="6">
        <f t="shared" si="0"/>
        <v>13</v>
      </c>
      <c r="F21" s="7" t="s">
        <v>32</v>
      </c>
      <c r="G21" s="8">
        <f t="shared" si="1"/>
        <v>4.0449438202247194E-3</v>
      </c>
      <c r="H21" s="8">
        <f t="shared" si="2"/>
        <v>1.7977528089887641E-3</v>
      </c>
      <c r="I21" s="8">
        <f t="shared" si="3"/>
        <v>5.8426966292134831E-3</v>
      </c>
      <c r="K21" s="7" t="s">
        <v>32</v>
      </c>
      <c r="L21" s="8">
        <f t="shared" si="4"/>
        <v>-4.0449438202247194E-3</v>
      </c>
      <c r="M21" s="8">
        <f t="shared" si="5"/>
        <v>1.7977528089887641E-3</v>
      </c>
    </row>
    <row r="22" spans="1:13" x14ac:dyDescent="0.25">
      <c r="A22" s="7" t="str">
        <f>'12PlanesT'!A22</f>
        <v>95 y +</v>
      </c>
      <c r="B22" s="6">
        <f>'12PlanesT'!M22</f>
        <v>0</v>
      </c>
      <c r="C22" s="6">
        <f>'12PlanesT'!M44</f>
        <v>1</v>
      </c>
      <c r="D22" s="6">
        <f t="shared" si="0"/>
        <v>1</v>
      </c>
      <c r="F22" s="7" t="s">
        <v>33</v>
      </c>
      <c r="G22" s="8">
        <f t="shared" si="1"/>
        <v>0</v>
      </c>
      <c r="H22" s="8">
        <f t="shared" si="2"/>
        <v>4.4943820224719103E-4</v>
      </c>
      <c r="I22" s="8">
        <f t="shared" si="3"/>
        <v>4.4943820224719103E-4</v>
      </c>
      <c r="K22" s="7" t="s">
        <v>33</v>
      </c>
      <c r="L22" s="8">
        <f t="shared" si="4"/>
        <v>0</v>
      </c>
      <c r="M22" s="8">
        <f t="shared" si="5"/>
        <v>4.4943820224719103E-4</v>
      </c>
    </row>
    <row r="23" spans="1:13" x14ac:dyDescent="0.25">
      <c r="A23" s="21" t="s">
        <v>36</v>
      </c>
      <c r="B23" s="15">
        <f>'12PlanesT'!M23</f>
        <v>1406</v>
      </c>
      <c r="C23" s="15">
        <f>'12PlanesT'!M45</f>
        <v>819</v>
      </c>
      <c r="D23" s="15">
        <f t="shared" si="0"/>
        <v>2225</v>
      </c>
      <c r="E23" s="13"/>
      <c r="F23" s="23" t="s">
        <v>36</v>
      </c>
      <c r="G23" s="20">
        <f t="shared" si="1"/>
        <v>0.63191011235955052</v>
      </c>
      <c r="H23" s="20">
        <f t="shared" si="2"/>
        <v>0.36808988764044942</v>
      </c>
      <c r="I23" s="20">
        <f t="shared" si="3"/>
        <v>1</v>
      </c>
      <c r="K23" s="7" t="s">
        <v>36</v>
      </c>
      <c r="L23" s="8">
        <f t="shared" si="4"/>
        <v>-0.63191011235955052</v>
      </c>
      <c r="M23" s="8">
        <f t="shared" si="5"/>
        <v>0.36808988764044942</v>
      </c>
    </row>
    <row r="24" spans="1:13" x14ac:dyDescent="0.25">
      <c r="A24" s="29" t="s">
        <v>42</v>
      </c>
      <c r="B24" s="29"/>
      <c r="C24" s="29"/>
      <c r="D24" s="29"/>
      <c r="E24" s="24"/>
      <c r="F24" s="29" t="s">
        <v>42</v>
      </c>
      <c r="G24" s="29"/>
      <c r="H24" s="29"/>
      <c r="I24" s="29"/>
      <c r="K24" s="9" t="s">
        <v>42</v>
      </c>
    </row>
  </sheetData>
  <mergeCells count="5">
    <mergeCell ref="A1:D1"/>
    <mergeCell ref="F1:I1"/>
    <mergeCell ref="K1:M1"/>
    <mergeCell ref="A24:D24"/>
    <mergeCell ref="F24:I24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7"/>
  <sheetViews>
    <sheetView workbookViewId="0">
      <selection activeCell="B2" sqref="B2:E17"/>
    </sheetView>
  </sheetViews>
  <sheetFormatPr baseColWidth="10" defaultRowHeight="15" x14ac:dyDescent="0.25"/>
  <cols>
    <col min="1" max="1" width="11.42578125" style="13"/>
    <col min="2" max="2" width="38.5703125" style="13" customWidth="1"/>
    <col min="3" max="4" width="11.42578125" style="13"/>
    <col min="5" max="5" width="15.28515625" style="13" customWidth="1"/>
    <col min="6" max="16384" width="11.42578125" style="13"/>
  </cols>
  <sheetData>
    <row r="2" spans="2:8" x14ac:dyDescent="0.25">
      <c r="B2" s="25" t="s">
        <v>84</v>
      </c>
      <c r="C2" s="25"/>
      <c r="D2" s="25"/>
      <c r="E2" s="25"/>
    </row>
    <row r="3" spans="2:8" x14ac:dyDescent="0.25">
      <c r="B3" s="16"/>
      <c r="C3" s="17" t="s">
        <v>83</v>
      </c>
      <c r="D3" s="17" t="s">
        <v>82</v>
      </c>
      <c r="E3" s="17" t="s">
        <v>36</v>
      </c>
    </row>
    <row r="4" spans="2:8" x14ac:dyDescent="0.25">
      <c r="B4" s="7" t="s">
        <v>2</v>
      </c>
      <c r="C4" s="6">
        <v>7440</v>
      </c>
      <c r="D4" s="6">
        <v>7678</v>
      </c>
      <c r="E4" s="6">
        <f>SUM(C4:D4)</f>
        <v>15118</v>
      </c>
    </row>
    <row r="5" spans="2:8" x14ac:dyDescent="0.25">
      <c r="B5" s="7" t="s">
        <v>3</v>
      </c>
      <c r="C5" s="6">
        <v>2708</v>
      </c>
      <c r="D5" s="6">
        <v>3465</v>
      </c>
      <c r="E5" s="6">
        <f t="shared" ref="E5:E15" si="0">SUM(C5:D5)</f>
        <v>6173</v>
      </c>
    </row>
    <row r="6" spans="2:8" x14ac:dyDescent="0.25">
      <c r="B6" s="7" t="s">
        <v>4</v>
      </c>
      <c r="C6" s="6">
        <v>1465</v>
      </c>
      <c r="D6" s="6">
        <v>420</v>
      </c>
      <c r="E6" s="6">
        <f t="shared" si="0"/>
        <v>1885</v>
      </c>
    </row>
    <row r="7" spans="2:8" x14ac:dyDescent="0.25">
      <c r="B7" s="7" t="s">
        <v>5</v>
      </c>
      <c r="C7" s="6">
        <v>110</v>
      </c>
      <c r="D7" s="6">
        <v>51</v>
      </c>
      <c r="E7" s="6">
        <f t="shared" si="0"/>
        <v>161</v>
      </c>
      <c r="G7" s="19"/>
      <c r="H7" s="19"/>
    </row>
    <row r="8" spans="2:8" x14ac:dyDescent="0.25">
      <c r="B8" s="7" t="s">
        <v>6</v>
      </c>
      <c r="C8" s="6">
        <v>9</v>
      </c>
      <c r="D8" s="6">
        <v>32</v>
      </c>
      <c r="E8" s="6">
        <f t="shared" si="0"/>
        <v>41</v>
      </c>
      <c r="G8" s="19"/>
      <c r="H8" s="19"/>
    </row>
    <row r="9" spans="2:8" x14ac:dyDescent="0.25">
      <c r="B9" s="7" t="s">
        <v>7</v>
      </c>
      <c r="C9" s="6">
        <v>91</v>
      </c>
      <c r="D9" s="6">
        <v>65</v>
      </c>
      <c r="E9" s="6">
        <f t="shared" si="0"/>
        <v>156</v>
      </c>
      <c r="G9" s="19"/>
      <c r="H9" s="19"/>
    </row>
    <row r="10" spans="2:8" x14ac:dyDescent="0.25">
      <c r="B10" s="7" t="s">
        <v>8</v>
      </c>
      <c r="C10" s="6">
        <v>118</v>
      </c>
      <c r="D10" s="6">
        <v>489</v>
      </c>
      <c r="E10" s="6">
        <f t="shared" si="0"/>
        <v>607</v>
      </c>
      <c r="G10" s="19"/>
      <c r="H10" s="19"/>
    </row>
    <row r="11" spans="2:8" x14ac:dyDescent="0.25">
      <c r="B11" s="7" t="s">
        <v>9</v>
      </c>
      <c r="C11" s="6">
        <v>139</v>
      </c>
      <c r="D11" s="6">
        <v>141</v>
      </c>
      <c r="E11" s="6">
        <f t="shared" si="0"/>
        <v>280</v>
      </c>
      <c r="G11" s="19"/>
      <c r="H11" s="19"/>
    </row>
    <row r="12" spans="2:8" x14ac:dyDescent="0.25">
      <c r="B12" s="7" t="s">
        <v>10</v>
      </c>
      <c r="C12" s="6">
        <v>2214</v>
      </c>
      <c r="D12" s="6">
        <v>975</v>
      </c>
      <c r="E12" s="6">
        <f t="shared" si="0"/>
        <v>3189</v>
      </c>
      <c r="G12" s="19"/>
      <c r="H12" s="19"/>
    </row>
    <row r="13" spans="2:8" x14ac:dyDescent="0.25">
      <c r="B13" s="7" t="s">
        <v>11</v>
      </c>
      <c r="C13" s="6">
        <v>4221</v>
      </c>
      <c r="D13" s="6">
        <v>3392</v>
      </c>
      <c r="E13" s="6">
        <f t="shared" si="0"/>
        <v>7613</v>
      </c>
    </row>
    <row r="14" spans="2:8" x14ac:dyDescent="0.25">
      <c r="B14" s="7" t="s">
        <v>12</v>
      </c>
      <c r="C14" s="6">
        <v>82</v>
      </c>
      <c r="D14" s="6">
        <v>100</v>
      </c>
      <c r="E14" s="6">
        <f t="shared" si="0"/>
        <v>182</v>
      </c>
    </row>
    <row r="15" spans="2:8" x14ac:dyDescent="0.25">
      <c r="B15" s="7" t="s">
        <v>13</v>
      </c>
      <c r="C15" s="6">
        <v>1406</v>
      </c>
      <c r="D15" s="6">
        <v>819</v>
      </c>
      <c r="E15" s="6">
        <f t="shared" si="0"/>
        <v>2225</v>
      </c>
    </row>
    <row r="16" spans="2:8" x14ac:dyDescent="0.25">
      <c r="B16" s="17" t="s">
        <v>36</v>
      </c>
      <c r="C16" s="18">
        <f t="shared" ref="C16:D16" si="1">SUM(C4:C15)</f>
        <v>20003</v>
      </c>
      <c r="D16" s="18">
        <f t="shared" si="1"/>
        <v>17627</v>
      </c>
      <c r="E16" s="18">
        <f>SUM(C16:D16)</f>
        <v>37630</v>
      </c>
    </row>
    <row r="17" spans="2:5" x14ac:dyDescent="0.25">
      <c r="B17" s="26" t="s">
        <v>85</v>
      </c>
      <c r="C17" s="26"/>
      <c r="D17" s="26"/>
      <c r="E17" s="26"/>
    </row>
  </sheetData>
  <mergeCells count="2">
    <mergeCell ref="B2:E2"/>
    <mergeCell ref="B17:E17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workbookViewId="0">
      <selection sqref="A1:D1"/>
    </sheetView>
  </sheetViews>
  <sheetFormatPr baseColWidth="10" defaultRowHeight="15" x14ac:dyDescent="0.25"/>
  <cols>
    <col min="11" max="13" width="14.28515625" customWidth="1"/>
  </cols>
  <sheetData>
    <row r="1" spans="1:14" ht="42.75" customHeight="1" x14ac:dyDescent="0.25">
      <c r="A1" s="27" t="s">
        <v>46</v>
      </c>
      <c r="B1" s="27"/>
      <c r="C1" s="27"/>
      <c r="D1" s="27"/>
      <c r="F1" s="28" t="s">
        <v>44</v>
      </c>
      <c r="G1" s="28"/>
      <c r="H1" s="28"/>
      <c r="I1" s="28"/>
      <c r="K1" s="28" t="s">
        <v>45</v>
      </c>
      <c r="L1" s="28"/>
      <c r="M1" s="28"/>
      <c r="N1" s="4"/>
    </row>
    <row r="2" spans="1:14" x14ac:dyDescent="0.25">
      <c r="A2" s="21" t="s">
        <v>1</v>
      </c>
      <c r="B2" s="21" t="s">
        <v>0</v>
      </c>
      <c r="C2" s="21" t="s">
        <v>39</v>
      </c>
      <c r="D2" s="21" t="s">
        <v>36</v>
      </c>
      <c r="E2" s="22"/>
      <c r="F2" s="21"/>
      <c r="G2" s="21" t="s">
        <v>0</v>
      </c>
      <c r="H2" s="21" t="s">
        <v>39</v>
      </c>
      <c r="I2" s="21" t="s">
        <v>36</v>
      </c>
      <c r="K2" s="7"/>
      <c r="L2" s="7" t="s">
        <v>40</v>
      </c>
      <c r="M2" s="7" t="s">
        <v>41</v>
      </c>
    </row>
    <row r="3" spans="1:14" x14ac:dyDescent="0.25">
      <c r="A3" s="6" t="s">
        <v>14</v>
      </c>
      <c r="B3" s="6">
        <v>289</v>
      </c>
      <c r="C3" s="6">
        <v>418</v>
      </c>
      <c r="D3" s="6">
        <v>707</v>
      </c>
      <c r="F3" s="7" t="s">
        <v>14</v>
      </c>
      <c r="G3" s="8">
        <v>7.6800425192665427E-3</v>
      </c>
      <c r="H3" s="8">
        <v>1.1108158384267871E-2</v>
      </c>
      <c r="I3" s="8">
        <v>1.8788200903534415E-2</v>
      </c>
      <c r="K3" s="7" t="s">
        <v>14</v>
      </c>
      <c r="L3" s="8">
        <v>-7.6800425192665427E-3</v>
      </c>
      <c r="M3" s="8">
        <v>1.1108158384267871E-2</v>
      </c>
    </row>
    <row r="4" spans="1:14" x14ac:dyDescent="0.25">
      <c r="A4" s="6" t="s">
        <v>15</v>
      </c>
      <c r="B4" s="6">
        <v>410</v>
      </c>
      <c r="C4" s="6">
        <v>669</v>
      </c>
      <c r="D4" s="6">
        <v>1079</v>
      </c>
      <c r="F4" s="7" t="s">
        <v>15</v>
      </c>
      <c r="G4" s="8">
        <v>1.0895562051554611E-2</v>
      </c>
      <c r="H4" s="8">
        <v>1.7778368323146426E-2</v>
      </c>
      <c r="I4" s="8">
        <v>2.8673930374701038E-2</v>
      </c>
      <c r="K4" s="7" t="s">
        <v>15</v>
      </c>
      <c r="L4" s="8">
        <v>-1.0895562051554611E-2</v>
      </c>
      <c r="M4" s="8">
        <v>1.7778368323146426E-2</v>
      </c>
    </row>
    <row r="5" spans="1:14" x14ac:dyDescent="0.25">
      <c r="A5" s="6" t="s">
        <v>16</v>
      </c>
      <c r="B5" s="6">
        <v>479</v>
      </c>
      <c r="C5" s="6">
        <v>631</v>
      </c>
      <c r="D5" s="6">
        <v>1110</v>
      </c>
      <c r="F5" s="7" t="s">
        <v>16</v>
      </c>
      <c r="G5" s="8">
        <v>1.2729205421206485E-2</v>
      </c>
      <c r="H5" s="8">
        <v>1.6768535742758436E-2</v>
      </c>
      <c r="I5" s="8">
        <v>2.9497741163964922E-2</v>
      </c>
      <c r="K5" s="7" t="s">
        <v>16</v>
      </c>
      <c r="L5" s="8">
        <v>-1.2729205421206485E-2</v>
      </c>
      <c r="M5" s="8">
        <v>1.6768535742758436E-2</v>
      </c>
    </row>
    <row r="6" spans="1:14" x14ac:dyDescent="0.25">
      <c r="A6" s="6" t="s">
        <v>17</v>
      </c>
      <c r="B6" s="6">
        <v>371</v>
      </c>
      <c r="C6" s="6">
        <v>459</v>
      </c>
      <c r="D6" s="6">
        <v>830</v>
      </c>
      <c r="F6" s="7" t="s">
        <v>17</v>
      </c>
      <c r="G6" s="8">
        <v>9.8591549295774655E-3</v>
      </c>
      <c r="H6" s="8">
        <v>1.2197714589423333E-2</v>
      </c>
      <c r="I6" s="8">
        <v>2.2056869519000797E-2</v>
      </c>
      <c r="K6" s="7" t="s">
        <v>17</v>
      </c>
      <c r="L6" s="8">
        <v>-9.8591549295774655E-3</v>
      </c>
      <c r="M6" s="8">
        <v>1.2197714589423333E-2</v>
      </c>
    </row>
    <row r="7" spans="1:14" x14ac:dyDescent="0.25">
      <c r="A7" s="6" t="s">
        <v>18</v>
      </c>
      <c r="B7" s="6">
        <v>405</v>
      </c>
      <c r="C7" s="6">
        <v>435</v>
      </c>
      <c r="D7" s="6">
        <v>840</v>
      </c>
      <c r="F7" s="7" t="s">
        <v>18</v>
      </c>
      <c r="G7" s="8">
        <v>1.0762689343608823E-2</v>
      </c>
      <c r="H7" s="8">
        <v>1.155992559128355E-2</v>
      </c>
      <c r="I7" s="8">
        <v>2.2322614934892373E-2</v>
      </c>
      <c r="K7" s="7" t="s">
        <v>18</v>
      </c>
      <c r="L7" s="8">
        <v>-1.0762689343608823E-2</v>
      </c>
      <c r="M7" s="8">
        <v>1.155992559128355E-2</v>
      </c>
    </row>
    <row r="8" spans="1:14" x14ac:dyDescent="0.25">
      <c r="A8" s="6" t="s">
        <v>19</v>
      </c>
      <c r="B8" s="6">
        <v>487</v>
      </c>
      <c r="C8" s="6">
        <v>425</v>
      </c>
      <c r="D8" s="6">
        <v>912</v>
      </c>
      <c r="F8" s="7" t="s">
        <v>19</v>
      </c>
      <c r="G8" s="8">
        <v>1.2941801753919745E-2</v>
      </c>
      <c r="H8" s="8">
        <v>1.1294180175391974E-2</v>
      </c>
      <c r="I8" s="8">
        <v>2.4235981929311718E-2</v>
      </c>
      <c r="K8" s="7" t="s">
        <v>19</v>
      </c>
      <c r="L8" s="8">
        <v>-1.2941801753919745E-2</v>
      </c>
      <c r="M8" s="8">
        <v>1.1294180175391974E-2</v>
      </c>
    </row>
    <row r="9" spans="1:14" x14ac:dyDescent="0.25">
      <c r="A9" s="6" t="s">
        <v>20</v>
      </c>
      <c r="B9" s="6">
        <v>549</v>
      </c>
      <c r="C9" s="6">
        <v>414</v>
      </c>
      <c r="D9" s="6">
        <v>963</v>
      </c>
      <c r="F9" s="7" t="s">
        <v>20</v>
      </c>
      <c r="G9" s="8">
        <v>1.4589423332447515E-2</v>
      </c>
      <c r="H9" s="8">
        <v>1.1001860217911242E-2</v>
      </c>
      <c r="I9" s="8">
        <v>2.5591283550358758E-2</v>
      </c>
      <c r="K9" s="7" t="s">
        <v>20</v>
      </c>
      <c r="L9" s="8">
        <v>-1.4589423332447515E-2</v>
      </c>
      <c r="M9" s="8">
        <v>1.1001860217911242E-2</v>
      </c>
    </row>
    <row r="10" spans="1:14" x14ac:dyDescent="0.25">
      <c r="A10" s="6" t="s">
        <v>21</v>
      </c>
      <c r="B10" s="6">
        <v>743</v>
      </c>
      <c r="C10" s="6">
        <v>492</v>
      </c>
      <c r="D10" s="6">
        <v>1235</v>
      </c>
      <c r="F10" s="7" t="s">
        <v>21</v>
      </c>
      <c r="G10" s="8">
        <v>1.9744884400744088E-2</v>
      </c>
      <c r="H10" s="8">
        <v>1.3074674461865533E-2</v>
      </c>
      <c r="I10" s="8">
        <v>3.2819558862609621E-2</v>
      </c>
      <c r="K10" s="7" t="s">
        <v>21</v>
      </c>
      <c r="L10" s="8">
        <v>-1.9744884400744088E-2</v>
      </c>
      <c r="M10" s="8">
        <v>1.3074674461865533E-2</v>
      </c>
    </row>
    <row r="11" spans="1:14" x14ac:dyDescent="0.25">
      <c r="A11" s="6" t="s">
        <v>22</v>
      </c>
      <c r="B11" s="6">
        <v>1237</v>
      </c>
      <c r="C11" s="6">
        <v>879</v>
      </c>
      <c r="D11" s="6">
        <v>2116</v>
      </c>
      <c r="F11" s="7" t="s">
        <v>22</v>
      </c>
      <c r="G11" s="8">
        <v>3.2872707945787935E-2</v>
      </c>
      <c r="H11" s="8">
        <v>2.335902205686952E-2</v>
      </c>
      <c r="I11" s="8">
        <v>5.6231730002657451E-2</v>
      </c>
      <c r="K11" s="7" t="s">
        <v>22</v>
      </c>
      <c r="L11" s="8">
        <v>-3.2872707945787935E-2</v>
      </c>
      <c r="M11" s="8">
        <v>2.335902205686952E-2</v>
      </c>
    </row>
    <row r="12" spans="1:14" x14ac:dyDescent="0.25">
      <c r="A12" s="6" t="s">
        <v>23</v>
      </c>
      <c r="B12" s="6">
        <v>1447</v>
      </c>
      <c r="C12" s="6">
        <v>1001</v>
      </c>
      <c r="D12" s="6">
        <v>2448</v>
      </c>
      <c r="F12" s="7" t="s">
        <v>23</v>
      </c>
      <c r="G12" s="8">
        <v>3.8453361679511029E-2</v>
      </c>
      <c r="H12" s="8">
        <v>2.6601116130746744E-2</v>
      </c>
      <c r="I12" s="8">
        <v>6.5054477810257777E-2</v>
      </c>
      <c r="K12" s="7" t="s">
        <v>23</v>
      </c>
      <c r="L12" s="8">
        <v>-3.8453361679511029E-2</v>
      </c>
      <c r="M12" s="8">
        <v>2.6601116130746744E-2</v>
      </c>
    </row>
    <row r="13" spans="1:14" x14ac:dyDescent="0.25">
      <c r="A13" s="6" t="s">
        <v>24</v>
      </c>
      <c r="B13" s="6">
        <v>1632</v>
      </c>
      <c r="C13" s="6">
        <v>1233</v>
      </c>
      <c r="D13" s="6">
        <v>2865</v>
      </c>
      <c r="F13" s="7" t="s">
        <v>24</v>
      </c>
      <c r="G13" s="8">
        <v>4.336965187350518E-2</v>
      </c>
      <c r="H13" s="8">
        <v>3.2766409779431308E-2</v>
      </c>
      <c r="I13" s="8">
        <v>7.6136061652936488E-2</v>
      </c>
      <c r="K13" s="7" t="s">
        <v>24</v>
      </c>
      <c r="L13" s="8">
        <v>-4.336965187350518E-2</v>
      </c>
      <c r="M13" s="8">
        <v>3.2766409779431308E-2</v>
      </c>
    </row>
    <row r="14" spans="1:14" x14ac:dyDescent="0.25">
      <c r="A14" s="6" t="s">
        <v>25</v>
      </c>
      <c r="B14" s="6">
        <v>2349</v>
      </c>
      <c r="C14" s="6">
        <v>1963</v>
      </c>
      <c r="D14" s="6">
        <v>4312</v>
      </c>
      <c r="F14" s="7" t="s">
        <v>25</v>
      </c>
      <c r="G14" s="8">
        <v>6.2423598192931175E-2</v>
      </c>
      <c r="H14" s="8">
        <v>5.2165825139516342E-2</v>
      </c>
      <c r="I14" s="8">
        <v>0.11458942333244751</v>
      </c>
      <c r="K14" s="7" t="s">
        <v>25</v>
      </c>
      <c r="L14" s="8">
        <v>-6.2423598192931175E-2</v>
      </c>
      <c r="M14" s="8">
        <v>5.2165825139516342E-2</v>
      </c>
    </row>
    <row r="15" spans="1:14" x14ac:dyDescent="0.25">
      <c r="A15" s="6" t="s">
        <v>26</v>
      </c>
      <c r="B15" s="6">
        <v>2824</v>
      </c>
      <c r="C15" s="6">
        <v>2420</v>
      </c>
      <c r="D15" s="6">
        <v>5244</v>
      </c>
      <c r="F15" s="7" t="s">
        <v>26</v>
      </c>
      <c r="G15" s="8">
        <v>7.504650544778102E-2</v>
      </c>
      <c r="H15" s="8">
        <v>6.4310390645761356E-2</v>
      </c>
      <c r="I15" s="8">
        <v>0.13935689609354238</v>
      </c>
      <c r="K15" s="7" t="s">
        <v>26</v>
      </c>
      <c r="L15" s="8">
        <v>-7.504650544778102E-2</v>
      </c>
      <c r="M15" s="8">
        <v>6.4310390645761356E-2</v>
      </c>
    </row>
    <row r="16" spans="1:14" x14ac:dyDescent="0.25">
      <c r="A16" s="6" t="s">
        <v>27</v>
      </c>
      <c r="B16" s="6">
        <v>2304</v>
      </c>
      <c r="C16" s="6">
        <v>2491</v>
      </c>
      <c r="D16" s="6">
        <v>4795</v>
      </c>
      <c r="F16" s="7" t="s">
        <v>27</v>
      </c>
      <c r="G16" s="8">
        <v>6.122774382141908E-2</v>
      </c>
      <c r="H16" s="8">
        <v>6.6197183098591544E-2</v>
      </c>
      <c r="I16" s="8">
        <v>0.12742492692001062</v>
      </c>
      <c r="K16" s="7" t="s">
        <v>27</v>
      </c>
      <c r="L16" s="8">
        <v>-6.122774382141908E-2</v>
      </c>
      <c r="M16" s="8">
        <v>6.6197183098591544E-2</v>
      </c>
    </row>
    <row r="17" spans="1:13" x14ac:dyDescent="0.25">
      <c r="A17" s="6" t="s">
        <v>28</v>
      </c>
      <c r="B17" s="6">
        <v>1890</v>
      </c>
      <c r="C17" s="6">
        <v>1855</v>
      </c>
      <c r="D17" s="6">
        <v>3745</v>
      </c>
      <c r="F17" s="7" t="s">
        <v>28</v>
      </c>
      <c r="G17" s="8">
        <v>5.022588360350784E-2</v>
      </c>
      <c r="H17" s="8">
        <v>4.9295774647887321E-2</v>
      </c>
      <c r="I17" s="8">
        <v>9.9521658251395168E-2</v>
      </c>
      <c r="K17" s="7" t="s">
        <v>28</v>
      </c>
      <c r="L17" s="8">
        <v>-5.022588360350784E-2</v>
      </c>
      <c r="M17" s="8">
        <v>4.9295774647887321E-2</v>
      </c>
    </row>
    <row r="18" spans="1:13" x14ac:dyDescent="0.25">
      <c r="A18" s="6" t="s">
        <v>29</v>
      </c>
      <c r="B18" s="6">
        <v>1230</v>
      </c>
      <c r="C18" s="6">
        <v>998</v>
      </c>
      <c r="D18" s="6">
        <v>2228</v>
      </c>
      <c r="F18" s="7" t="s">
        <v>29</v>
      </c>
      <c r="G18" s="8">
        <v>3.268668615466383E-2</v>
      </c>
      <c r="H18" s="8">
        <v>2.652139250597927E-2</v>
      </c>
      <c r="I18" s="8">
        <v>5.9208078660643107E-2</v>
      </c>
      <c r="K18" s="7" t="s">
        <v>29</v>
      </c>
      <c r="L18" s="8">
        <v>-3.268668615466383E-2</v>
      </c>
      <c r="M18" s="8">
        <v>2.652139250597927E-2</v>
      </c>
    </row>
    <row r="19" spans="1:13" x14ac:dyDescent="0.25">
      <c r="A19" s="6" t="s">
        <v>30</v>
      </c>
      <c r="B19" s="6">
        <v>782</v>
      </c>
      <c r="C19" s="6">
        <v>568</v>
      </c>
      <c r="D19" s="6">
        <v>1350</v>
      </c>
      <c r="F19" s="7" t="s">
        <v>30</v>
      </c>
      <c r="G19" s="8">
        <v>2.0781291522721235E-2</v>
      </c>
      <c r="H19" s="8">
        <v>1.509433962264151E-2</v>
      </c>
      <c r="I19" s="8">
        <v>3.5875631145362741E-2</v>
      </c>
      <c r="K19" s="7" t="s">
        <v>30</v>
      </c>
      <c r="L19" s="8">
        <v>-2.0781291522721235E-2</v>
      </c>
      <c r="M19" s="8">
        <v>1.509433962264151E-2</v>
      </c>
    </row>
    <row r="20" spans="1:13" x14ac:dyDescent="0.25">
      <c r="A20" s="6" t="s">
        <v>31</v>
      </c>
      <c r="B20" s="6">
        <v>394</v>
      </c>
      <c r="C20" s="6">
        <v>210</v>
      </c>
      <c r="D20" s="6">
        <v>604</v>
      </c>
      <c r="F20" s="7" t="s">
        <v>31</v>
      </c>
      <c r="G20" s="8">
        <v>1.047036938612809E-2</v>
      </c>
      <c r="H20" s="8">
        <v>5.5806537337230932E-3</v>
      </c>
      <c r="I20" s="8">
        <v>1.6051023119851182E-2</v>
      </c>
      <c r="K20" s="7" t="s">
        <v>31</v>
      </c>
      <c r="L20" s="8">
        <v>-1.047036938612809E-2</v>
      </c>
      <c r="M20" s="8">
        <v>5.5806537337230932E-3</v>
      </c>
    </row>
    <row r="21" spans="1:13" x14ac:dyDescent="0.25">
      <c r="A21" s="6" t="s">
        <v>32</v>
      </c>
      <c r="B21" s="6">
        <v>142</v>
      </c>
      <c r="C21" s="6">
        <v>63</v>
      </c>
      <c r="D21" s="6">
        <v>205</v>
      </c>
      <c r="F21" s="7" t="s">
        <v>32</v>
      </c>
      <c r="G21" s="8">
        <v>3.7735849056603774E-3</v>
      </c>
      <c r="H21" s="8">
        <v>1.6741961201169279E-3</v>
      </c>
      <c r="I21" s="8">
        <v>5.4477810257773053E-3</v>
      </c>
      <c r="K21" s="7" t="s">
        <v>32</v>
      </c>
      <c r="L21" s="8">
        <v>-3.7735849056603774E-3</v>
      </c>
      <c r="M21" s="8">
        <v>1.6741961201169279E-3</v>
      </c>
    </row>
    <row r="22" spans="1:13" x14ac:dyDescent="0.25">
      <c r="A22" s="6" t="s">
        <v>33</v>
      </c>
      <c r="B22" s="6">
        <v>39</v>
      </c>
      <c r="C22" s="6">
        <v>3</v>
      </c>
      <c r="D22" s="6">
        <v>42</v>
      </c>
      <c r="F22" s="7" t="s">
        <v>33</v>
      </c>
      <c r="G22" s="8">
        <v>1.0364071219771459E-3</v>
      </c>
      <c r="H22" s="8">
        <v>7.9723624767472765E-5</v>
      </c>
      <c r="I22" s="8">
        <v>1.1161307467446187E-3</v>
      </c>
      <c r="K22" s="7" t="s">
        <v>33</v>
      </c>
      <c r="L22" s="8">
        <v>-1.0364071219771459E-3</v>
      </c>
      <c r="M22" s="8">
        <v>7.9723624767472765E-5</v>
      </c>
    </row>
    <row r="23" spans="1:13" x14ac:dyDescent="0.25">
      <c r="A23" s="21" t="s">
        <v>36</v>
      </c>
      <c r="B23" s="15">
        <v>20003</v>
      </c>
      <c r="C23" s="15">
        <v>17627</v>
      </c>
      <c r="D23" s="15">
        <v>37630</v>
      </c>
      <c r="F23" s="23" t="s">
        <v>36</v>
      </c>
      <c r="G23" s="20">
        <v>0.5315705554079192</v>
      </c>
      <c r="H23" s="20">
        <v>0.4684294445920808</v>
      </c>
      <c r="I23" s="20">
        <v>1</v>
      </c>
      <c r="K23" s="7" t="s">
        <v>36</v>
      </c>
      <c r="L23" s="8">
        <v>-0.5315705554079192</v>
      </c>
      <c r="M23" s="8">
        <v>0.4684294445920808</v>
      </c>
    </row>
    <row r="24" spans="1:13" x14ac:dyDescent="0.25">
      <c r="A24" s="29" t="s">
        <v>86</v>
      </c>
      <c r="B24" s="29"/>
      <c r="C24" s="29"/>
      <c r="D24" s="29"/>
      <c r="E24" s="24"/>
      <c r="F24" s="29" t="s">
        <v>86</v>
      </c>
      <c r="G24" s="29"/>
      <c r="H24" s="29"/>
      <c r="I24" s="29"/>
      <c r="K24" s="30" t="s">
        <v>42</v>
      </c>
      <c r="L24" s="30"/>
      <c r="M24" s="30"/>
    </row>
  </sheetData>
  <mergeCells count="6">
    <mergeCell ref="A1:D1"/>
    <mergeCell ref="F1:I1"/>
    <mergeCell ref="K1:M1"/>
    <mergeCell ref="A24:D24"/>
    <mergeCell ref="F24:I24"/>
    <mergeCell ref="K24:M24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activeCell="A2" sqref="A2:D24"/>
    </sheetView>
  </sheetViews>
  <sheetFormatPr baseColWidth="10" defaultRowHeight="15" x14ac:dyDescent="0.25"/>
  <cols>
    <col min="11" max="13" width="14.140625" customWidth="1"/>
  </cols>
  <sheetData>
    <row r="1" spans="1:13" s="3" customFormat="1" ht="44.25" customHeight="1" x14ac:dyDescent="0.25">
      <c r="A1" s="28" t="s">
        <v>43</v>
      </c>
      <c r="B1" s="28"/>
      <c r="C1" s="28"/>
      <c r="D1" s="28"/>
      <c r="F1" s="28" t="s">
        <v>47</v>
      </c>
      <c r="G1" s="28"/>
      <c r="H1" s="28"/>
      <c r="I1" s="28"/>
      <c r="K1" s="28" t="s">
        <v>48</v>
      </c>
      <c r="L1" s="28"/>
      <c r="M1" s="28"/>
    </row>
    <row r="2" spans="1:13" x14ac:dyDescent="0.25">
      <c r="A2" s="21" t="s">
        <v>1</v>
      </c>
      <c r="B2" s="21" t="s">
        <v>0</v>
      </c>
      <c r="C2" s="21" t="s">
        <v>39</v>
      </c>
      <c r="D2" s="21" t="s">
        <v>36</v>
      </c>
      <c r="E2" s="22"/>
      <c r="F2" s="21"/>
      <c r="G2" s="21" t="s">
        <v>0</v>
      </c>
      <c r="H2" s="21" t="s">
        <v>39</v>
      </c>
      <c r="I2" s="21" t="s">
        <v>36</v>
      </c>
      <c r="K2" s="7"/>
      <c r="L2" s="7" t="s">
        <v>40</v>
      </c>
      <c r="M2" s="7" t="s">
        <v>41</v>
      </c>
    </row>
    <row r="3" spans="1:13" x14ac:dyDescent="0.25">
      <c r="A3" s="7" t="s">
        <v>14</v>
      </c>
      <c r="B3" s="7">
        <v>1</v>
      </c>
      <c r="C3" s="7">
        <v>2</v>
      </c>
      <c r="D3" s="7">
        <v>3</v>
      </c>
      <c r="F3" s="7" t="s">
        <v>14</v>
      </c>
      <c r="G3" s="8">
        <v>6.6146315650218284E-5</v>
      </c>
      <c r="H3" s="8">
        <v>1.3229263130043657E-4</v>
      </c>
      <c r="I3" s="8">
        <v>1.9843894695065485E-4</v>
      </c>
      <c r="K3" s="7" t="s">
        <v>14</v>
      </c>
      <c r="L3" s="8">
        <v>-6.6146315650218284E-5</v>
      </c>
      <c r="M3" s="8">
        <v>1.3229263130043657E-4</v>
      </c>
    </row>
    <row r="4" spans="1:13" x14ac:dyDescent="0.25">
      <c r="A4" s="7" t="s">
        <v>15</v>
      </c>
      <c r="B4" s="7">
        <v>11</v>
      </c>
      <c r="C4" s="7">
        <v>12</v>
      </c>
      <c r="D4" s="7">
        <v>23</v>
      </c>
      <c r="F4" s="7" t="s">
        <v>15</v>
      </c>
      <c r="G4" s="8">
        <v>7.276094721524011E-4</v>
      </c>
      <c r="H4" s="8">
        <v>7.9375578780261941E-4</v>
      </c>
      <c r="I4" s="8">
        <v>1.5213652599550204E-3</v>
      </c>
      <c r="K4" s="7" t="s">
        <v>15</v>
      </c>
      <c r="L4" s="8">
        <v>-7.276094721524011E-4</v>
      </c>
      <c r="M4" s="8">
        <v>7.9375578780261941E-4</v>
      </c>
    </row>
    <row r="5" spans="1:13" x14ac:dyDescent="0.25">
      <c r="A5" s="7" t="s">
        <v>16</v>
      </c>
      <c r="B5" s="7">
        <v>26</v>
      </c>
      <c r="C5" s="7">
        <v>23</v>
      </c>
      <c r="D5" s="7">
        <v>49</v>
      </c>
      <c r="F5" s="7" t="s">
        <v>16</v>
      </c>
      <c r="G5" s="8">
        <v>1.7198042069056754E-3</v>
      </c>
      <c r="H5" s="8">
        <v>1.5213652599550204E-3</v>
      </c>
      <c r="I5" s="8">
        <v>3.2411694668606958E-3</v>
      </c>
      <c r="K5" s="7" t="s">
        <v>16</v>
      </c>
      <c r="L5" s="8">
        <v>-1.7198042069056754E-3</v>
      </c>
      <c r="M5" s="8">
        <v>1.5213652599550204E-3</v>
      </c>
    </row>
    <row r="6" spans="1:13" x14ac:dyDescent="0.25">
      <c r="A6" s="7" t="s">
        <v>17</v>
      </c>
      <c r="B6" s="7">
        <v>37</v>
      </c>
      <c r="C6" s="7">
        <v>39</v>
      </c>
      <c r="D6" s="7">
        <v>76</v>
      </c>
      <c r="F6" s="7" t="s">
        <v>17</v>
      </c>
      <c r="G6" s="8">
        <v>2.4474136790580765E-3</v>
      </c>
      <c r="H6" s="8">
        <v>2.5797063103585129E-3</v>
      </c>
      <c r="I6" s="8">
        <v>5.0271199894165895E-3</v>
      </c>
      <c r="K6" s="7" t="s">
        <v>17</v>
      </c>
      <c r="L6" s="8">
        <v>-2.4474136790580765E-3</v>
      </c>
      <c r="M6" s="8">
        <v>2.5797063103585129E-3</v>
      </c>
    </row>
    <row r="7" spans="1:13" x14ac:dyDescent="0.25">
      <c r="A7" s="7" t="s">
        <v>18</v>
      </c>
      <c r="B7" s="7">
        <v>59</v>
      </c>
      <c r="C7" s="7">
        <v>41</v>
      </c>
      <c r="D7" s="7">
        <v>100</v>
      </c>
      <c r="F7" s="7" t="s">
        <v>18</v>
      </c>
      <c r="G7" s="8">
        <v>3.9026326233628787E-3</v>
      </c>
      <c r="H7" s="8">
        <v>2.7119989416589498E-3</v>
      </c>
      <c r="I7" s="8">
        <v>6.6146315650218281E-3</v>
      </c>
      <c r="K7" s="7" t="s">
        <v>18</v>
      </c>
      <c r="L7" s="8">
        <v>-3.9026326233628787E-3</v>
      </c>
      <c r="M7" s="8">
        <v>2.7119989416589498E-3</v>
      </c>
    </row>
    <row r="8" spans="1:13" x14ac:dyDescent="0.25">
      <c r="A8" s="7" t="s">
        <v>19</v>
      </c>
      <c r="B8" s="7">
        <v>94</v>
      </c>
      <c r="C8" s="7">
        <v>60</v>
      </c>
      <c r="D8" s="7">
        <v>154</v>
      </c>
      <c r="F8" s="7" t="s">
        <v>19</v>
      </c>
      <c r="G8" s="8">
        <v>6.2177536711205189E-3</v>
      </c>
      <c r="H8" s="8">
        <v>3.9687789390130974E-3</v>
      </c>
      <c r="I8" s="8">
        <v>1.0186532610133615E-2</v>
      </c>
      <c r="K8" s="7" t="s">
        <v>19</v>
      </c>
      <c r="L8" s="8">
        <v>-6.2177536711205189E-3</v>
      </c>
      <c r="M8" s="8">
        <v>3.9687789390130974E-3</v>
      </c>
    </row>
    <row r="9" spans="1:13" x14ac:dyDescent="0.25">
      <c r="A9" s="7" t="s">
        <v>20</v>
      </c>
      <c r="B9" s="7">
        <v>180</v>
      </c>
      <c r="C9" s="7">
        <v>87</v>
      </c>
      <c r="D9" s="7">
        <v>267</v>
      </c>
      <c r="F9" s="7" t="s">
        <v>20</v>
      </c>
      <c r="G9" s="8">
        <v>1.190633681703929E-2</v>
      </c>
      <c r="H9" s="8">
        <v>5.7547294615689906E-3</v>
      </c>
      <c r="I9" s="8">
        <v>1.7661066278608282E-2</v>
      </c>
      <c r="K9" s="7" t="s">
        <v>20</v>
      </c>
      <c r="L9" s="8">
        <v>-1.190633681703929E-2</v>
      </c>
      <c r="M9" s="8">
        <v>5.7547294615689906E-3</v>
      </c>
    </row>
    <row r="10" spans="1:13" x14ac:dyDescent="0.25">
      <c r="A10" s="7" t="s">
        <v>21</v>
      </c>
      <c r="B10" s="7">
        <v>328</v>
      </c>
      <c r="C10" s="7">
        <v>161</v>
      </c>
      <c r="D10" s="7">
        <v>489</v>
      </c>
      <c r="F10" s="7" t="s">
        <v>21</v>
      </c>
      <c r="G10" s="8">
        <v>2.1695991533271598E-2</v>
      </c>
      <c r="H10" s="8">
        <v>1.0649556819685144E-2</v>
      </c>
      <c r="I10" s="8">
        <v>3.2345548352956742E-2</v>
      </c>
      <c r="K10" s="7" t="s">
        <v>21</v>
      </c>
      <c r="L10" s="8">
        <v>-2.1695991533271598E-2</v>
      </c>
      <c r="M10" s="8">
        <v>1.0649556819685144E-2</v>
      </c>
    </row>
    <row r="11" spans="1:13" x14ac:dyDescent="0.25">
      <c r="A11" s="7" t="s">
        <v>22</v>
      </c>
      <c r="B11" s="7">
        <v>542</v>
      </c>
      <c r="C11" s="7">
        <v>416</v>
      </c>
      <c r="D11" s="7">
        <v>958</v>
      </c>
      <c r="F11" s="7" t="s">
        <v>22</v>
      </c>
      <c r="G11" s="8">
        <v>3.5851303082418309E-2</v>
      </c>
      <c r="H11" s="8">
        <v>2.7516867310490807E-2</v>
      </c>
      <c r="I11" s="8">
        <v>6.3368170392909109E-2</v>
      </c>
      <c r="K11" s="7" t="s">
        <v>22</v>
      </c>
      <c r="L11" s="8">
        <v>-3.5851303082418309E-2</v>
      </c>
      <c r="M11" s="8">
        <v>2.7516867310490807E-2</v>
      </c>
    </row>
    <row r="12" spans="1:13" x14ac:dyDescent="0.25">
      <c r="A12" s="7" t="s">
        <v>23</v>
      </c>
      <c r="B12" s="7">
        <v>614</v>
      </c>
      <c r="C12" s="7">
        <v>527</v>
      </c>
      <c r="D12" s="7">
        <v>1141</v>
      </c>
      <c r="F12" s="7" t="s">
        <v>23</v>
      </c>
      <c r="G12" s="8">
        <v>4.0613837809234027E-2</v>
      </c>
      <c r="H12" s="8">
        <v>3.4859108347665035E-2</v>
      </c>
      <c r="I12" s="8">
        <v>7.5472946156899062E-2</v>
      </c>
      <c r="K12" s="7" t="s">
        <v>23</v>
      </c>
      <c r="L12" s="8">
        <v>-4.0613837809234027E-2</v>
      </c>
      <c r="M12" s="8">
        <v>3.4859108347665035E-2</v>
      </c>
    </row>
    <row r="13" spans="1:13" x14ac:dyDescent="0.25">
      <c r="A13" s="7" t="s">
        <v>24</v>
      </c>
      <c r="B13" s="7">
        <v>678</v>
      </c>
      <c r="C13" s="7">
        <v>732</v>
      </c>
      <c r="D13" s="7">
        <v>1410</v>
      </c>
      <c r="F13" s="7" t="s">
        <v>24</v>
      </c>
      <c r="G13" s="8">
        <v>4.4847202010847999E-2</v>
      </c>
      <c r="H13" s="8">
        <v>4.8419103055959783E-2</v>
      </c>
      <c r="I13" s="8">
        <v>9.3266305066807775E-2</v>
      </c>
      <c r="K13" s="7" t="s">
        <v>24</v>
      </c>
      <c r="L13" s="8">
        <v>-4.4847202010847999E-2</v>
      </c>
      <c r="M13" s="8">
        <v>4.8419103055959783E-2</v>
      </c>
    </row>
    <row r="14" spans="1:13" x14ac:dyDescent="0.25">
      <c r="A14" s="7" t="s">
        <v>25</v>
      </c>
      <c r="B14" s="7">
        <v>1046</v>
      </c>
      <c r="C14" s="7">
        <v>1177</v>
      </c>
      <c r="D14" s="7">
        <v>2223</v>
      </c>
      <c r="F14" s="7" t="s">
        <v>25</v>
      </c>
      <c r="G14" s="8">
        <v>6.9189046170128318E-2</v>
      </c>
      <c r="H14" s="8">
        <v>7.7854213520306914E-2</v>
      </c>
      <c r="I14" s="8">
        <v>0.14704325969043525</v>
      </c>
      <c r="K14" s="7" t="s">
        <v>25</v>
      </c>
      <c r="L14" s="8">
        <v>-6.9189046170128318E-2</v>
      </c>
      <c r="M14" s="8">
        <v>7.7854213520306914E-2</v>
      </c>
    </row>
    <row r="15" spans="1:13" x14ac:dyDescent="0.25">
      <c r="A15" s="7" t="s">
        <v>26</v>
      </c>
      <c r="B15" s="7">
        <v>1225</v>
      </c>
      <c r="C15" s="7">
        <v>1404</v>
      </c>
      <c r="D15" s="7">
        <v>2629</v>
      </c>
      <c r="F15" s="7" t="s">
        <v>26</v>
      </c>
      <c r="G15" s="8">
        <v>8.1029236671517402E-2</v>
      </c>
      <c r="H15" s="8">
        <v>9.2869427172906471E-2</v>
      </c>
      <c r="I15" s="8">
        <v>0.17389866384442387</v>
      </c>
      <c r="K15" s="7" t="s">
        <v>26</v>
      </c>
      <c r="L15" s="8">
        <v>-8.1029236671517402E-2</v>
      </c>
      <c r="M15" s="8">
        <v>9.2869427172906471E-2</v>
      </c>
    </row>
    <row r="16" spans="1:13" x14ac:dyDescent="0.25">
      <c r="A16" s="7" t="s">
        <v>27</v>
      </c>
      <c r="B16" s="7">
        <v>968</v>
      </c>
      <c r="C16" s="7">
        <v>1336</v>
      </c>
      <c r="D16" s="7">
        <v>2304</v>
      </c>
      <c r="F16" s="7" t="s">
        <v>27</v>
      </c>
      <c r="G16" s="8">
        <v>6.4029633549411297E-2</v>
      </c>
      <c r="H16" s="8">
        <v>8.8371477708691623E-2</v>
      </c>
      <c r="I16" s="8">
        <v>0.15240111125810293</v>
      </c>
      <c r="K16" s="7" t="s">
        <v>27</v>
      </c>
      <c r="L16" s="8">
        <v>-6.4029633549411297E-2</v>
      </c>
      <c r="M16" s="8">
        <v>8.8371477708691623E-2</v>
      </c>
    </row>
    <row r="17" spans="1:13" x14ac:dyDescent="0.25">
      <c r="A17" s="7" t="s">
        <v>28</v>
      </c>
      <c r="B17" s="7">
        <v>718</v>
      </c>
      <c r="C17" s="7">
        <v>910</v>
      </c>
      <c r="D17" s="7">
        <v>1628</v>
      </c>
      <c r="F17" s="7" t="s">
        <v>28</v>
      </c>
      <c r="G17" s="8">
        <v>4.7493054636856727E-2</v>
      </c>
      <c r="H17" s="8">
        <v>6.0193147241698636E-2</v>
      </c>
      <c r="I17" s="8">
        <v>0.10768620187855536</v>
      </c>
      <c r="K17" s="7" t="s">
        <v>28</v>
      </c>
      <c r="L17" s="8">
        <v>-4.7493054636856727E-2</v>
      </c>
      <c r="M17" s="8">
        <v>6.0193147241698636E-2</v>
      </c>
    </row>
    <row r="18" spans="1:13" x14ac:dyDescent="0.25">
      <c r="A18" s="7" t="s">
        <v>29</v>
      </c>
      <c r="B18" s="7">
        <v>470</v>
      </c>
      <c r="C18" s="7">
        <v>449</v>
      </c>
      <c r="D18" s="7">
        <v>919</v>
      </c>
      <c r="F18" s="7" t="s">
        <v>29</v>
      </c>
      <c r="G18" s="8">
        <v>3.1088768355602592E-2</v>
      </c>
      <c r="H18" s="8">
        <v>2.969969572694801E-2</v>
      </c>
      <c r="I18" s="8">
        <v>6.0788464082550599E-2</v>
      </c>
      <c r="K18" s="7" t="s">
        <v>29</v>
      </c>
      <c r="L18" s="8">
        <v>-3.1088768355602592E-2</v>
      </c>
      <c r="M18" s="8">
        <v>2.969969572694801E-2</v>
      </c>
    </row>
    <row r="19" spans="1:13" x14ac:dyDescent="0.25">
      <c r="A19" s="7" t="s">
        <v>30</v>
      </c>
      <c r="B19" s="7">
        <v>272</v>
      </c>
      <c r="C19" s="7">
        <v>222</v>
      </c>
      <c r="D19" s="7">
        <v>494</v>
      </c>
      <c r="F19" s="7" t="s">
        <v>30</v>
      </c>
      <c r="G19" s="8">
        <v>1.7991797856859372E-2</v>
      </c>
      <c r="H19" s="8">
        <v>1.4684482074348458E-2</v>
      </c>
      <c r="I19" s="8">
        <v>3.2676279931207829E-2</v>
      </c>
      <c r="K19" s="7" t="s">
        <v>30</v>
      </c>
      <c r="L19" s="8">
        <v>-1.7991797856859372E-2</v>
      </c>
      <c r="M19" s="8">
        <v>1.4684482074348458E-2</v>
      </c>
    </row>
    <row r="20" spans="1:13" x14ac:dyDescent="0.25">
      <c r="A20" s="7" t="s">
        <v>31</v>
      </c>
      <c r="B20" s="7">
        <v>125</v>
      </c>
      <c r="C20" s="7">
        <v>61</v>
      </c>
      <c r="D20" s="7">
        <v>186</v>
      </c>
      <c r="F20" s="7" t="s">
        <v>31</v>
      </c>
      <c r="G20" s="8">
        <v>8.2682894562772849E-3</v>
      </c>
      <c r="H20" s="8">
        <v>4.0349252546633156E-3</v>
      </c>
      <c r="I20" s="8">
        <v>1.2303214710940601E-2</v>
      </c>
      <c r="K20" s="7" t="s">
        <v>31</v>
      </c>
      <c r="L20" s="8">
        <v>-8.2682894562772849E-3</v>
      </c>
      <c r="M20" s="8">
        <v>4.0349252546633156E-3</v>
      </c>
    </row>
    <row r="21" spans="1:13" x14ac:dyDescent="0.25">
      <c r="A21" s="7" t="s">
        <v>32</v>
      </c>
      <c r="B21" s="7">
        <v>38</v>
      </c>
      <c r="C21" s="7">
        <v>19</v>
      </c>
      <c r="D21" s="7">
        <v>57</v>
      </c>
      <c r="F21" s="7" t="s">
        <v>32</v>
      </c>
      <c r="G21" s="8">
        <v>2.5135599947082947E-3</v>
      </c>
      <c r="H21" s="8">
        <v>1.2567799973541474E-3</v>
      </c>
      <c r="I21" s="8">
        <v>3.7703399920624423E-3</v>
      </c>
      <c r="K21" s="7" t="s">
        <v>32</v>
      </c>
      <c r="L21" s="8">
        <v>-2.5135599947082947E-3</v>
      </c>
      <c r="M21" s="8">
        <v>1.2567799973541474E-3</v>
      </c>
    </row>
    <row r="22" spans="1:13" x14ac:dyDescent="0.25">
      <c r="A22" s="7" t="s">
        <v>33</v>
      </c>
      <c r="B22" s="7">
        <v>8</v>
      </c>
      <c r="C22" s="7">
        <v>0</v>
      </c>
      <c r="D22" s="7">
        <v>8</v>
      </c>
      <c r="F22" s="7" t="s">
        <v>33</v>
      </c>
      <c r="G22" s="8">
        <v>5.2917052520174627E-4</v>
      </c>
      <c r="H22" s="8">
        <v>0</v>
      </c>
      <c r="I22" s="8">
        <v>5.2917052520174627E-4</v>
      </c>
      <c r="K22" s="7" t="s">
        <v>33</v>
      </c>
      <c r="L22" s="8">
        <v>-5.2917052520174627E-4</v>
      </c>
      <c r="M22" s="8">
        <v>0</v>
      </c>
    </row>
    <row r="23" spans="1:13" x14ac:dyDescent="0.25">
      <c r="A23" s="21" t="s">
        <v>36</v>
      </c>
      <c r="B23" s="15">
        <v>7440</v>
      </c>
      <c r="C23" s="15">
        <v>7678</v>
      </c>
      <c r="D23" s="15">
        <v>15118</v>
      </c>
      <c r="E23" s="13"/>
      <c r="F23" s="23" t="s">
        <v>36</v>
      </c>
      <c r="G23" s="20">
        <v>0.49212858843762403</v>
      </c>
      <c r="H23" s="20">
        <v>0.50787141156237603</v>
      </c>
      <c r="I23" s="20">
        <v>1</v>
      </c>
      <c r="K23" s="7" t="s">
        <v>36</v>
      </c>
      <c r="L23" s="8">
        <v>-0.49212858843762403</v>
      </c>
      <c r="M23" s="8">
        <v>0.50787141156237603</v>
      </c>
    </row>
    <row r="24" spans="1:13" x14ac:dyDescent="0.25">
      <c r="A24" s="29" t="s">
        <v>42</v>
      </c>
      <c r="B24" s="29"/>
      <c r="C24" s="29"/>
      <c r="D24" s="29"/>
      <c r="E24" s="24"/>
      <c r="F24" s="29" t="s">
        <v>42</v>
      </c>
      <c r="G24" s="29"/>
      <c r="H24" s="29"/>
      <c r="I24" s="29"/>
      <c r="K24" s="14" t="s">
        <v>42</v>
      </c>
    </row>
  </sheetData>
  <mergeCells count="5">
    <mergeCell ref="A1:D1"/>
    <mergeCell ref="F1:I1"/>
    <mergeCell ref="K1:M1"/>
    <mergeCell ref="A24:D24"/>
    <mergeCell ref="F24:I24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sqref="A1:D1"/>
    </sheetView>
  </sheetViews>
  <sheetFormatPr baseColWidth="10" defaultRowHeight="15" x14ac:dyDescent="0.25"/>
  <cols>
    <col min="1" max="10" width="11.42578125" style="2"/>
    <col min="11" max="13" width="14.28515625" style="2" customWidth="1"/>
    <col min="14" max="16384" width="11.42578125" style="2"/>
  </cols>
  <sheetData>
    <row r="1" spans="1:13" ht="42.75" customHeight="1" x14ac:dyDescent="0.25">
      <c r="A1" s="28" t="s">
        <v>51</v>
      </c>
      <c r="B1" s="28"/>
      <c r="C1" s="28"/>
      <c r="D1" s="28"/>
      <c r="F1" s="28" t="s">
        <v>49</v>
      </c>
      <c r="G1" s="28"/>
      <c r="H1" s="28"/>
      <c r="I1" s="28"/>
      <c r="K1" s="28" t="s">
        <v>50</v>
      </c>
      <c r="L1" s="28"/>
      <c r="M1" s="28"/>
    </row>
    <row r="2" spans="1:13" x14ac:dyDescent="0.25">
      <c r="A2" s="21" t="s">
        <v>1</v>
      </c>
      <c r="B2" s="21" t="s">
        <v>0</v>
      </c>
      <c r="C2" s="21" t="s">
        <v>39</v>
      </c>
      <c r="D2" s="21" t="s">
        <v>36</v>
      </c>
      <c r="E2" s="22"/>
      <c r="F2" s="21"/>
      <c r="G2" s="21" t="s">
        <v>0</v>
      </c>
      <c r="H2" s="21" t="s">
        <v>39</v>
      </c>
      <c r="I2" s="21" t="s">
        <v>36</v>
      </c>
      <c r="K2" s="7"/>
      <c r="L2" s="7" t="s">
        <v>40</v>
      </c>
      <c r="M2" s="7" t="s">
        <v>41</v>
      </c>
    </row>
    <row r="3" spans="1:13" x14ac:dyDescent="0.25">
      <c r="A3" s="7" t="s">
        <v>14</v>
      </c>
      <c r="B3" s="6">
        <v>120</v>
      </c>
      <c r="C3" s="6">
        <v>233</v>
      </c>
      <c r="D3" s="6">
        <v>353</v>
      </c>
      <c r="F3" s="7" t="s">
        <v>14</v>
      </c>
      <c r="G3" s="8">
        <v>1.9439494573141099E-2</v>
      </c>
      <c r="H3" s="8">
        <v>3.7745018629515632E-2</v>
      </c>
      <c r="I3" s="8">
        <v>5.7184513202656731E-2</v>
      </c>
      <c r="K3" s="7" t="s">
        <v>14</v>
      </c>
      <c r="L3" s="8">
        <v>-1.9439494573141099E-2</v>
      </c>
      <c r="M3" s="8">
        <v>3.7745018629515632E-2</v>
      </c>
    </row>
    <row r="4" spans="1:13" x14ac:dyDescent="0.25">
      <c r="A4" s="7" t="s">
        <v>15</v>
      </c>
      <c r="B4" s="6">
        <v>218</v>
      </c>
      <c r="C4" s="6">
        <v>522</v>
      </c>
      <c r="D4" s="6">
        <v>740</v>
      </c>
      <c r="F4" s="7" t="s">
        <v>15</v>
      </c>
      <c r="G4" s="8">
        <v>3.5315081807872996E-2</v>
      </c>
      <c r="H4" s="8">
        <v>8.4561801393163771E-2</v>
      </c>
      <c r="I4" s="8">
        <v>0.11987688320103677</v>
      </c>
      <c r="K4" s="7" t="s">
        <v>15</v>
      </c>
      <c r="L4" s="8">
        <v>-3.5315081807872996E-2</v>
      </c>
      <c r="M4" s="8">
        <v>8.4561801393163771E-2</v>
      </c>
    </row>
    <row r="5" spans="1:13" x14ac:dyDescent="0.25">
      <c r="A5" s="7" t="s">
        <v>16</v>
      </c>
      <c r="B5" s="6">
        <v>244</v>
      </c>
      <c r="C5" s="6">
        <v>510</v>
      </c>
      <c r="D5" s="6">
        <v>754</v>
      </c>
      <c r="F5" s="7" t="s">
        <v>16</v>
      </c>
      <c r="G5" s="8">
        <v>3.9526972298720237E-2</v>
      </c>
      <c r="H5" s="8">
        <v>8.2617851935849668E-2</v>
      </c>
      <c r="I5" s="8">
        <v>0.1221448242345699</v>
      </c>
      <c r="K5" s="7" t="s">
        <v>16</v>
      </c>
      <c r="L5" s="8">
        <v>-3.9526972298720237E-2</v>
      </c>
      <c r="M5" s="8">
        <v>8.2617851935849668E-2</v>
      </c>
    </row>
    <row r="6" spans="1:13" x14ac:dyDescent="0.25">
      <c r="A6" s="7" t="s">
        <v>17</v>
      </c>
      <c r="B6" s="6">
        <v>178</v>
      </c>
      <c r="C6" s="6">
        <v>297</v>
      </c>
      <c r="D6" s="6">
        <v>475</v>
      </c>
      <c r="F6" s="7" t="s">
        <v>17</v>
      </c>
      <c r="G6" s="8">
        <v>2.8835250283492628E-2</v>
      </c>
      <c r="H6" s="8">
        <v>4.8112749068524217E-2</v>
      </c>
      <c r="I6" s="8">
        <v>7.6947999352016849E-2</v>
      </c>
      <c r="K6" s="7" t="s">
        <v>17</v>
      </c>
      <c r="L6" s="8">
        <v>-2.8835250283492628E-2</v>
      </c>
      <c r="M6" s="8">
        <v>4.8112749068524217E-2</v>
      </c>
    </row>
    <row r="7" spans="1:13" x14ac:dyDescent="0.25">
      <c r="A7" s="7" t="s">
        <v>18</v>
      </c>
      <c r="B7" s="6">
        <v>172</v>
      </c>
      <c r="C7" s="6">
        <v>230</v>
      </c>
      <c r="D7" s="6">
        <v>402</v>
      </c>
      <c r="F7" s="7" t="s">
        <v>18</v>
      </c>
      <c r="G7" s="8">
        <v>2.7863275554835573E-2</v>
      </c>
      <c r="H7" s="8">
        <v>3.7259031265187106E-2</v>
      </c>
      <c r="I7" s="8">
        <v>6.512230682002268E-2</v>
      </c>
      <c r="K7" s="7" t="s">
        <v>18</v>
      </c>
      <c r="L7" s="8">
        <v>-2.7863275554835573E-2</v>
      </c>
      <c r="M7" s="8">
        <v>3.7259031265187106E-2</v>
      </c>
    </row>
    <row r="8" spans="1:13" x14ac:dyDescent="0.25">
      <c r="A8" s="7" t="s">
        <v>19</v>
      </c>
      <c r="B8" s="6">
        <v>174</v>
      </c>
      <c r="C8" s="6">
        <v>192</v>
      </c>
      <c r="D8" s="6">
        <v>366</v>
      </c>
      <c r="F8" s="7" t="s">
        <v>19</v>
      </c>
      <c r="G8" s="8">
        <v>2.8187267131054593E-2</v>
      </c>
      <c r="H8" s="8">
        <v>3.1103191317025759E-2</v>
      </c>
      <c r="I8" s="8">
        <v>5.9290458448080348E-2</v>
      </c>
      <c r="K8" s="7" t="s">
        <v>19</v>
      </c>
      <c r="L8" s="8">
        <v>-2.8187267131054593E-2</v>
      </c>
      <c r="M8" s="8">
        <v>3.1103191317025759E-2</v>
      </c>
    </row>
    <row r="9" spans="1:13" x14ac:dyDescent="0.25">
      <c r="A9" s="7" t="s">
        <v>20</v>
      </c>
      <c r="B9" s="6">
        <v>131</v>
      </c>
      <c r="C9" s="6">
        <v>162</v>
      </c>
      <c r="D9" s="6">
        <v>293</v>
      </c>
      <c r="F9" s="7" t="s">
        <v>20</v>
      </c>
      <c r="G9" s="8">
        <v>2.1221448242345699E-2</v>
      </c>
      <c r="H9" s="8">
        <v>2.6243317673740482E-2</v>
      </c>
      <c r="I9" s="8">
        <v>4.7464765916086185E-2</v>
      </c>
      <c r="K9" s="7" t="s">
        <v>20</v>
      </c>
      <c r="L9" s="8">
        <v>-2.1221448242345699E-2</v>
      </c>
      <c r="M9" s="8">
        <v>2.6243317673740482E-2</v>
      </c>
    </row>
    <row r="10" spans="1:13" x14ac:dyDescent="0.25">
      <c r="A10" s="7" t="s">
        <v>21</v>
      </c>
      <c r="B10" s="6">
        <v>104</v>
      </c>
      <c r="C10" s="6">
        <v>127</v>
      </c>
      <c r="D10" s="6">
        <v>231</v>
      </c>
      <c r="F10" s="7" t="s">
        <v>21</v>
      </c>
      <c r="G10" s="8">
        <v>1.6847561963388952E-2</v>
      </c>
      <c r="H10" s="8">
        <v>2.0573465089907664E-2</v>
      </c>
      <c r="I10" s="8">
        <v>3.7421027053296613E-2</v>
      </c>
      <c r="K10" s="7" t="s">
        <v>21</v>
      </c>
      <c r="L10" s="8">
        <v>-1.6847561963388952E-2</v>
      </c>
      <c r="M10" s="8">
        <v>2.0573465089907664E-2</v>
      </c>
    </row>
    <row r="11" spans="1:13" x14ac:dyDescent="0.25">
      <c r="A11" s="7" t="s">
        <v>22</v>
      </c>
      <c r="B11" s="6">
        <v>128</v>
      </c>
      <c r="C11" s="6">
        <v>132</v>
      </c>
      <c r="D11" s="6">
        <v>260</v>
      </c>
      <c r="F11" s="7" t="s">
        <v>22</v>
      </c>
      <c r="G11" s="8">
        <v>2.073546087801717E-2</v>
      </c>
      <c r="H11" s="8">
        <v>2.1383444030455209E-2</v>
      </c>
      <c r="I11" s="8">
        <v>4.2118904908472379E-2</v>
      </c>
      <c r="K11" s="7" t="s">
        <v>22</v>
      </c>
      <c r="L11" s="8">
        <v>-2.073546087801717E-2</v>
      </c>
      <c r="M11" s="8">
        <v>2.1383444030455209E-2</v>
      </c>
    </row>
    <row r="12" spans="1:13" x14ac:dyDescent="0.25">
      <c r="A12" s="7" t="s">
        <v>23</v>
      </c>
      <c r="B12" s="6">
        <v>123</v>
      </c>
      <c r="C12" s="6">
        <v>110</v>
      </c>
      <c r="D12" s="6">
        <v>233</v>
      </c>
      <c r="F12" s="7" t="s">
        <v>23</v>
      </c>
      <c r="G12" s="8">
        <v>1.9925481937469625E-2</v>
      </c>
      <c r="H12" s="8">
        <v>1.7819536692046008E-2</v>
      </c>
      <c r="I12" s="8">
        <v>3.7745018629515632E-2</v>
      </c>
      <c r="K12" s="7" t="s">
        <v>23</v>
      </c>
      <c r="L12" s="8">
        <v>-1.9925481937469625E-2</v>
      </c>
      <c r="M12" s="8">
        <v>1.7819536692046008E-2</v>
      </c>
    </row>
    <row r="13" spans="1:13" x14ac:dyDescent="0.25">
      <c r="A13" s="7" t="s">
        <v>24</v>
      </c>
      <c r="B13" s="6">
        <v>112</v>
      </c>
      <c r="C13" s="6">
        <v>99</v>
      </c>
      <c r="D13" s="6">
        <v>211</v>
      </c>
      <c r="F13" s="7" t="s">
        <v>24</v>
      </c>
      <c r="G13" s="8">
        <v>1.8143528268265024E-2</v>
      </c>
      <c r="H13" s="8">
        <v>1.6037583022841407E-2</v>
      </c>
      <c r="I13" s="8">
        <v>3.4181111291106431E-2</v>
      </c>
      <c r="K13" s="7" t="s">
        <v>24</v>
      </c>
      <c r="L13" s="8">
        <v>-1.8143528268265024E-2</v>
      </c>
      <c r="M13" s="8">
        <v>1.6037583022841407E-2</v>
      </c>
    </row>
    <row r="14" spans="1:13" x14ac:dyDescent="0.25">
      <c r="A14" s="7" t="s">
        <v>25</v>
      </c>
      <c r="B14" s="6">
        <v>152</v>
      </c>
      <c r="C14" s="6">
        <v>144</v>
      </c>
      <c r="D14" s="6">
        <v>296</v>
      </c>
      <c r="F14" s="7" t="s">
        <v>25</v>
      </c>
      <c r="G14" s="8">
        <v>2.4623359792645391E-2</v>
      </c>
      <c r="H14" s="8">
        <v>2.3327393487769316E-2</v>
      </c>
      <c r="I14" s="8">
        <v>4.7950753280414711E-2</v>
      </c>
      <c r="K14" s="7" t="s">
        <v>25</v>
      </c>
      <c r="L14" s="8">
        <v>-2.4623359792645391E-2</v>
      </c>
      <c r="M14" s="8">
        <v>2.3327393487769316E-2</v>
      </c>
    </row>
    <row r="15" spans="1:13" x14ac:dyDescent="0.25">
      <c r="A15" s="7" t="s">
        <v>26</v>
      </c>
      <c r="B15" s="6">
        <v>173</v>
      </c>
      <c r="C15" s="6">
        <v>173</v>
      </c>
      <c r="D15" s="6">
        <v>346</v>
      </c>
      <c r="F15" s="7" t="s">
        <v>26</v>
      </c>
      <c r="G15" s="8">
        <v>2.8025271342945083E-2</v>
      </c>
      <c r="H15" s="8">
        <v>2.8025271342945083E-2</v>
      </c>
      <c r="I15" s="8">
        <v>5.6050542685890166E-2</v>
      </c>
      <c r="K15" s="7" t="s">
        <v>26</v>
      </c>
      <c r="L15" s="8">
        <v>-2.8025271342945083E-2</v>
      </c>
      <c r="M15" s="8">
        <v>2.8025271342945083E-2</v>
      </c>
    </row>
    <row r="16" spans="1:13" x14ac:dyDescent="0.25">
      <c r="A16" s="7" t="s">
        <v>27</v>
      </c>
      <c r="B16" s="6">
        <v>158</v>
      </c>
      <c r="C16" s="6">
        <v>166</v>
      </c>
      <c r="D16" s="6">
        <v>324</v>
      </c>
      <c r="F16" s="7" t="s">
        <v>27</v>
      </c>
      <c r="G16" s="8">
        <v>2.5595334521302446E-2</v>
      </c>
      <c r="H16" s="8">
        <v>2.6891300826178518E-2</v>
      </c>
      <c r="I16" s="8">
        <v>5.2486635347480964E-2</v>
      </c>
      <c r="K16" s="7" t="s">
        <v>27</v>
      </c>
      <c r="L16" s="8">
        <v>-2.5595334521302446E-2</v>
      </c>
      <c r="M16" s="8">
        <v>2.6891300826178518E-2</v>
      </c>
    </row>
    <row r="17" spans="1:13" x14ac:dyDescent="0.25">
      <c r="A17" s="7" t="s">
        <v>28</v>
      </c>
      <c r="B17" s="6">
        <v>144</v>
      </c>
      <c r="C17" s="6">
        <v>148</v>
      </c>
      <c r="D17" s="6">
        <v>292</v>
      </c>
      <c r="F17" s="7" t="s">
        <v>28</v>
      </c>
      <c r="G17" s="8">
        <v>2.3327393487769316E-2</v>
      </c>
      <c r="H17" s="8">
        <v>2.3975376640207356E-2</v>
      </c>
      <c r="I17" s="8">
        <v>4.7302770127976672E-2</v>
      </c>
      <c r="K17" s="7" t="s">
        <v>28</v>
      </c>
      <c r="L17" s="8">
        <v>-2.3327393487769316E-2</v>
      </c>
      <c r="M17" s="8">
        <v>2.3975376640207356E-2</v>
      </c>
    </row>
    <row r="18" spans="1:13" x14ac:dyDescent="0.25">
      <c r="A18" s="7" t="s">
        <v>29</v>
      </c>
      <c r="B18" s="6">
        <v>113</v>
      </c>
      <c r="C18" s="6">
        <v>95</v>
      </c>
      <c r="D18" s="6">
        <v>208</v>
      </c>
      <c r="F18" s="7" t="s">
        <v>29</v>
      </c>
      <c r="G18" s="8">
        <v>1.8305524056374534E-2</v>
      </c>
      <c r="H18" s="8">
        <v>1.538959987040337E-2</v>
      </c>
      <c r="I18" s="8">
        <v>3.3695123926777905E-2</v>
      </c>
      <c r="K18" s="7" t="s">
        <v>29</v>
      </c>
      <c r="L18" s="8">
        <v>-1.8305524056374534E-2</v>
      </c>
      <c r="M18" s="8">
        <v>1.538959987040337E-2</v>
      </c>
    </row>
    <row r="19" spans="1:13" x14ac:dyDescent="0.25">
      <c r="A19" s="7" t="s">
        <v>30</v>
      </c>
      <c r="B19" s="6">
        <v>109</v>
      </c>
      <c r="C19" s="6">
        <v>77</v>
      </c>
      <c r="D19" s="6">
        <v>186</v>
      </c>
      <c r="F19" s="7" t="s">
        <v>30</v>
      </c>
      <c r="G19" s="8">
        <v>1.7657540903936498E-2</v>
      </c>
      <c r="H19" s="8">
        <v>1.2473675684432205E-2</v>
      </c>
      <c r="I19" s="8">
        <v>3.0131216588368703E-2</v>
      </c>
      <c r="K19" s="7" t="s">
        <v>30</v>
      </c>
      <c r="L19" s="8">
        <v>-1.7657540903936498E-2</v>
      </c>
      <c r="M19" s="8">
        <v>1.2473675684432205E-2</v>
      </c>
    </row>
    <row r="20" spans="1:13" x14ac:dyDescent="0.25">
      <c r="A20" s="7" t="s">
        <v>31</v>
      </c>
      <c r="B20" s="6">
        <v>89</v>
      </c>
      <c r="C20" s="6">
        <v>33</v>
      </c>
      <c r="D20" s="6">
        <v>122</v>
      </c>
      <c r="F20" s="7" t="s">
        <v>31</v>
      </c>
      <c r="G20" s="8">
        <v>1.4417625141746314E-2</v>
      </c>
      <c r="H20" s="8">
        <v>5.3458610076138023E-3</v>
      </c>
      <c r="I20" s="8">
        <v>1.9763486149360118E-2</v>
      </c>
      <c r="K20" s="7" t="s">
        <v>31</v>
      </c>
      <c r="L20" s="8">
        <v>-1.4417625141746314E-2</v>
      </c>
      <c r="M20" s="8">
        <v>5.3458610076138023E-3</v>
      </c>
    </row>
    <row r="21" spans="1:13" x14ac:dyDescent="0.25">
      <c r="A21" s="7" t="s">
        <v>32</v>
      </c>
      <c r="B21" s="6">
        <v>47</v>
      </c>
      <c r="C21" s="6">
        <v>15</v>
      </c>
      <c r="D21" s="6">
        <v>62</v>
      </c>
      <c r="F21" s="7" t="s">
        <v>32</v>
      </c>
      <c r="G21" s="8">
        <v>7.6138020411469299E-3</v>
      </c>
      <c r="H21" s="8">
        <v>2.4299368216426373E-3</v>
      </c>
      <c r="I21" s="8">
        <v>1.0043738862789567E-2</v>
      </c>
      <c r="K21" s="7" t="s">
        <v>32</v>
      </c>
      <c r="L21" s="8">
        <v>-7.6138020411469299E-3</v>
      </c>
      <c r="M21" s="8">
        <v>2.4299368216426373E-3</v>
      </c>
    </row>
    <row r="22" spans="1:13" x14ac:dyDescent="0.25">
      <c r="A22" s="7" t="s">
        <v>33</v>
      </c>
      <c r="B22" s="6">
        <v>19</v>
      </c>
      <c r="C22" s="6">
        <v>0</v>
      </c>
      <c r="D22" s="6">
        <v>19</v>
      </c>
      <c r="F22" s="7" t="s">
        <v>33</v>
      </c>
      <c r="G22" s="8">
        <v>3.0779199740806739E-3</v>
      </c>
      <c r="H22" s="8">
        <v>0</v>
      </c>
      <c r="I22" s="8">
        <v>3.0779199740806739E-3</v>
      </c>
      <c r="K22" s="7" t="s">
        <v>33</v>
      </c>
      <c r="L22" s="8">
        <v>-3.0779199740806739E-3</v>
      </c>
      <c r="M22" s="8">
        <v>0</v>
      </c>
    </row>
    <row r="23" spans="1:13" x14ac:dyDescent="0.25">
      <c r="A23" s="21" t="s">
        <v>36</v>
      </c>
      <c r="B23" s="15">
        <v>2708</v>
      </c>
      <c r="C23" s="15">
        <v>3465</v>
      </c>
      <c r="D23" s="15">
        <v>6173</v>
      </c>
      <c r="E23" s="13"/>
      <c r="F23" s="23" t="s">
        <v>36</v>
      </c>
      <c r="G23" s="20">
        <v>0.43868459420055078</v>
      </c>
      <c r="H23" s="20">
        <v>0.56131540579944916</v>
      </c>
      <c r="I23" s="20">
        <v>1</v>
      </c>
      <c r="K23" s="7" t="s">
        <v>36</v>
      </c>
      <c r="L23" s="8">
        <v>-0.43868459420055078</v>
      </c>
      <c r="M23" s="8">
        <v>0.56131540579944916</v>
      </c>
    </row>
    <row r="24" spans="1:13" x14ac:dyDescent="0.25">
      <c r="A24" s="29" t="s">
        <v>42</v>
      </c>
      <c r="B24" s="29"/>
      <c r="C24" s="29"/>
      <c r="D24" s="29"/>
      <c r="E24" s="24"/>
      <c r="F24" s="29" t="s">
        <v>42</v>
      </c>
      <c r="G24" s="29"/>
      <c r="H24" s="29"/>
      <c r="I24" s="29"/>
      <c r="K24" s="14" t="s">
        <v>42</v>
      </c>
    </row>
  </sheetData>
  <mergeCells count="5">
    <mergeCell ref="A1:D1"/>
    <mergeCell ref="F1:I1"/>
    <mergeCell ref="K1:M1"/>
    <mergeCell ref="A24:D24"/>
    <mergeCell ref="F24:I24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sqref="A1:D1"/>
    </sheetView>
  </sheetViews>
  <sheetFormatPr baseColWidth="10" defaultRowHeight="15" x14ac:dyDescent="0.25"/>
  <cols>
    <col min="1" max="10" width="11.42578125" style="2"/>
    <col min="11" max="13" width="14.28515625" style="2" customWidth="1"/>
    <col min="14" max="16384" width="11.42578125" style="2"/>
  </cols>
  <sheetData>
    <row r="1" spans="1:13" ht="42.75" customHeight="1" x14ac:dyDescent="0.25">
      <c r="A1" s="28" t="s">
        <v>54</v>
      </c>
      <c r="B1" s="28"/>
      <c r="C1" s="28"/>
      <c r="D1" s="28"/>
      <c r="F1" s="28" t="s">
        <v>52</v>
      </c>
      <c r="G1" s="28"/>
      <c r="H1" s="28"/>
      <c r="I1" s="28"/>
      <c r="K1" s="28" t="s">
        <v>53</v>
      </c>
      <c r="L1" s="28"/>
      <c r="M1" s="28"/>
    </row>
    <row r="2" spans="1:13" x14ac:dyDescent="0.25">
      <c r="A2" s="21" t="s">
        <v>1</v>
      </c>
      <c r="B2" s="21" t="s">
        <v>0</v>
      </c>
      <c r="C2" s="21" t="s">
        <v>39</v>
      </c>
      <c r="D2" s="21" t="s">
        <v>36</v>
      </c>
      <c r="E2" s="22"/>
      <c r="F2" s="21"/>
      <c r="G2" s="21" t="s">
        <v>0</v>
      </c>
      <c r="H2" s="21" t="s">
        <v>39</v>
      </c>
      <c r="I2" s="21" t="s">
        <v>36</v>
      </c>
      <c r="K2" s="7"/>
      <c r="L2" s="7" t="s">
        <v>40</v>
      </c>
      <c r="M2" s="7" t="s">
        <v>41</v>
      </c>
    </row>
    <row r="3" spans="1:13" x14ac:dyDescent="0.25">
      <c r="A3" s="7" t="s">
        <v>14</v>
      </c>
      <c r="B3" s="6">
        <v>1</v>
      </c>
      <c r="C3" s="6">
        <v>3</v>
      </c>
      <c r="D3" s="6">
        <v>4</v>
      </c>
      <c r="F3" s="7" t="s">
        <v>14</v>
      </c>
      <c r="G3" s="8">
        <v>5.305039787798408E-4</v>
      </c>
      <c r="H3" s="8">
        <v>1.5915119363395225E-3</v>
      </c>
      <c r="I3" s="8">
        <v>2.1220159151193632E-3</v>
      </c>
      <c r="K3" s="7" t="s">
        <v>14</v>
      </c>
      <c r="L3" s="8">
        <v>-5.305039787798408E-4</v>
      </c>
      <c r="M3" s="8">
        <v>1.5915119363395225E-3</v>
      </c>
    </row>
    <row r="4" spans="1:13" x14ac:dyDescent="0.25">
      <c r="A4" s="7" t="s">
        <v>15</v>
      </c>
      <c r="B4" s="6">
        <v>6</v>
      </c>
      <c r="C4" s="6">
        <v>4</v>
      </c>
      <c r="D4" s="6">
        <v>10</v>
      </c>
      <c r="F4" s="7" t="s">
        <v>15</v>
      </c>
      <c r="G4" s="8">
        <v>3.183023872679045E-3</v>
      </c>
      <c r="H4" s="8">
        <v>2.1220159151193632E-3</v>
      </c>
      <c r="I4" s="8">
        <v>5.3050397877984082E-3</v>
      </c>
      <c r="K4" s="7" t="s">
        <v>15</v>
      </c>
      <c r="L4" s="8">
        <v>-3.183023872679045E-3</v>
      </c>
      <c r="M4" s="8">
        <v>2.1220159151193632E-3</v>
      </c>
    </row>
    <row r="5" spans="1:13" x14ac:dyDescent="0.25">
      <c r="A5" s="7" t="s">
        <v>16</v>
      </c>
      <c r="B5" s="6">
        <v>12</v>
      </c>
      <c r="C5" s="6">
        <v>8</v>
      </c>
      <c r="D5" s="6">
        <v>20</v>
      </c>
      <c r="F5" s="7" t="s">
        <v>16</v>
      </c>
      <c r="G5" s="8">
        <v>6.36604774535809E-3</v>
      </c>
      <c r="H5" s="8">
        <v>4.2440318302387264E-3</v>
      </c>
      <c r="I5" s="8">
        <v>1.0610079575596816E-2</v>
      </c>
      <c r="K5" s="7" t="s">
        <v>16</v>
      </c>
      <c r="L5" s="8">
        <v>-6.36604774535809E-3</v>
      </c>
      <c r="M5" s="8">
        <v>4.2440318302387264E-3</v>
      </c>
    </row>
    <row r="6" spans="1:13" x14ac:dyDescent="0.25">
      <c r="A6" s="7" t="s">
        <v>17</v>
      </c>
      <c r="B6" s="6">
        <v>22</v>
      </c>
      <c r="C6" s="6">
        <v>12</v>
      </c>
      <c r="D6" s="6">
        <v>34</v>
      </c>
      <c r="F6" s="7" t="s">
        <v>17</v>
      </c>
      <c r="G6" s="8">
        <v>1.1671087533156498E-2</v>
      </c>
      <c r="H6" s="8">
        <v>6.36604774535809E-3</v>
      </c>
      <c r="I6" s="8">
        <v>1.8037135278514589E-2</v>
      </c>
      <c r="K6" s="7" t="s">
        <v>17</v>
      </c>
      <c r="L6" s="8">
        <v>-1.1671087533156498E-2</v>
      </c>
      <c r="M6" s="8">
        <v>6.36604774535809E-3</v>
      </c>
    </row>
    <row r="7" spans="1:13" x14ac:dyDescent="0.25">
      <c r="A7" s="7" t="s">
        <v>18</v>
      </c>
      <c r="B7" s="6">
        <v>23</v>
      </c>
      <c r="C7" s="6">
        <v>14</v>
      </c>
      <c r="D7" s="6">
        <v>37</v>
      </c>
      <c r="F7" s="7" t="s">
        <v>18</v>
      </c>
      <c r="G7" s="8">
        <v>1.220159151193634E-2</v>
      </c>
      <c r="H7" s="8">
        <v>7.4270557029177718E-3</v>
      </c>
      <c r="I7" s="8">
        <v>1.9628647214854113E-2</v>
      </c>
      <c r="K7" s="7" t="s">
        <v>18</v>
      </c>
      <c r="L7" s="8">
        <v>-1.220159151193634E-2</v>
      </c>
      <c r="M7" s="8">
        <v>7.4270557029177718E-3</v>
      </c>
    </row>
    <row r="8" spans="1:13" x14ac:dyDescent="0.25">
      <c r="A8" s="7" t="s">
        <v>19</v>
      </c>
      <c r="B8" s="6">
        <v>45</v>
      </c>
      <c r="C8" s="6">
        <v>14</v>
      </c>
      <c r="D8" s="6">
        <v>59</v>
      </c>
      <c r="F8" s="7" t="s">
        <v>19</v>
      </c>
      <c r="G8" s="8">
        <v>2.3872679045092837E-2</v>
      </c>
      <c r="H8" s="8">
        <v>7.4270557029177718E-3</v>
      </c>
      <c r="I8" s="8">
        <v>3.1299734748010608E-2</v>
      </c>
      <c r="K8" s="7" t="s">
        <v>19</v>
      </c>
      <c r="L8" s="8">
        <v>-2.3872679045092837E-2</v>
      </c>
      <c r="M8" s="8">
        <v>7.4270557029177718E-3</v>
      </c>
    </row>
    <row r="9" spans="1:13" x14ac:dyDescent="0.25">
      <c r="A9" s="7" t="s">
        <v>20</v>
      </c>
      <c r="B9" s="6">
        <v>41</v>
      </c>
      <c r="C9" s="6">
        <v>11</v>
      </c>
      <c r="D9" s="6">
        <v>52</v>
      </c>
      <c r="F9" s="7" t="s">
        <v>20</v>
      </c>
      <c r="G9" s="8">
        <v>2.1750663129973476E-2</v>
      </c>
      <c r="H9" s="8">
        <v>5.8355437665782491E-3</v>
      </c>
      <c r="I9" s="8">
        <v>2.7586206896551724E-2</v>
      </c>
      <c r="K9" s="7" t="s">
        <v>20</v>
      </c>
      <c r="L9" s="8">
        <v>-2.1750663129973476E-2</v>
      </c>
      <c r="M9" s="8">
        <v>5.8355437665782491E-3</v>
      </c>
    </row>
    <row r="10" spans="1:13" x14ac:dyDescent="0.25">
      <c r="A10" s="7" t="s">
        <v>21</v>
      </c>
      <c r="B10" s="6">
        <v>73</v>
      </c>
      <c r="C10" s="6">
        <v>19</v>
      </c>
      <c r="D10" s="6">
        <v>92</v>
      </c>
      <c r="F10" s="7" t="s">
        <v>21</v>
      </c>
      <c r="G10" s="8">
        <v>3.8726790450928382E-2</v>
      </c>
      <c r="H10" s="8">
        <v>1.0079575596816976E-2</v>
      </c>
      <c r="I10" s="8">
        <v>4.880636604774536E-2</v>
      </c>
      <c r="K10" s="7" t="s">
        <v>21</v>
      </c>
      <c r="L10" s="8">
        <v>-3.8726790450928382E-2</v>
      </c>
      <c r="M10" s="8">
        <v>1.0079575596816976E-2</v>
      </c>
    </row>
    <row r="11" spans="1:13" x14ac:dyDescent="0.25">
      <c r="A11" s="7" t="s">
        <v>22</v>
      </c>
      <c r="B11" s="6">
        <v>109</v>
      </c>
      <c r="C11" s="6">
        <v>31</v>
      </c>
      <c r="D11" s="6">
        <v>140</v>
      </c>
      <c r="F11" s="7" t="s">
        <v>22</v>
      </c>
      <c r="G11" s="8">
        <v>5.7824933687002651E-2</v>
      </c>
      <c r="H11" s="8">
        <v>1.6445623342175066E-2</v>
      </c>
      <c r="I11" s="8">
        <v>7.4270557029177717E-2</v>
      </c>
      <c r="K11" s="7" t="s">
        <v>22</v>
      </c>
      <c r="L11" s="8">
        <v>-5.7824933687002651E-2</v>
      </c>
      <c r="M11" s="8">
        <v>1.6445623342175066E-2</v>
      </c>
    </row>
    <row r="12" spans="1:13" x14ac:dyDescent="0.25">
      <c r="A12" s="7" t="s">
        <v>23</v>
      </c>
      <c r="B12" s="6">
        <v>150</v>
      </c>
      <c r="C12" s="6">
        <v>48</v>
      </c>
      <c r="D12" s="6">
        <v>198</v>
      </c>
      <c r="F12" s="7" t="s">
        <v>23</v>
      </c>
      <c r="G12" s="8">
        <v>7.9575596816976124E-2</v>
      </c>
      <c r="H12" s="8">
        <v>2.546419098143236E-2</v>
      </c>
      <c r="I12" s="8">
        <v>0.10503978779840849</v>
      </c>
      <c r="K12" s="7" t="s">
        <v>23</v>
      </c>
      <c r="L12" s="8">
        <v>-7.9575596816976124E-2</v>
      </c>
      <c r="M12" s="8">
        <v>2.546419098143236E-2</v>
      </c>
    </row>
    <row r="13" spans="1:13" x14ac:dyDescent="0.25">
      <c r="A13" s="7" t="s">
        <v>24</v>
      </c>
      <c r="B13" s="6">
        <v>156</v>
      </c>
      <c r="C13" s="6">
        <v>49</v>
      </c>
      <c r="D13" s="6">
        <v>205</v>
      </c>
      <c r="F13" s="7" t="s">
        <v>24</v>
      </c>
      <c r="G13" s="8">
        <v>8.2758620689655171E-2</v>
      </c>
      <c r="H13" s="8">
        <v>2.59946949602122E-2</v>
      </c>
      <c r="I13" s="8">
        <v>0.10875331564986737</v>
      </c>
      <c r="K13" s="7" t="s">
        <v>24</v>
      </c>
      <c r="L13" s="8">
        <v>-8.2758620689655171E-2</v>
      </c>
      <c r="M13" s="8">
        <v>2.59946949602122E-2</v>
      </c>
    </row>
    <row r="14" spans="1:13" x14ac:dyDescent="0.25">
      <c r="A14" s="7" t="s">
        <v>25</v>
      </c>
      <c r="B14" s="6">
        <v>230</v>
      </c>
      <c r="C14" s="6">
        <v>44</v>
      </c>
      <c r="D14" s="6">
        <v>274</v>
      </c>
      <c r="F14" s="7" t="s">
        <v>25</v>
      </c>
      <c r="G14" s="8">
        <v>0.1220159151193634</v>
      </c>
      <c r="H14" s="8">
        <v>2.3342175066312996E-2</v>
      </c>
      <c r="I14" s="8">
        <v>0.14535809018567639</v>
      </c>
      <c r="K14" s="7" t="s">
        <v>25</v>
      </c>
      <c r="L14" s="8">
        <v>-0.1220159151193634</v>
      </c>
      <c r="M14" s="8">
        <v>2.3342175066312996E-2</v>
      </c>
    </row>
    <row r="15" spans="1:13" x14ac:dyDescent="0.25">
      <c r="A15" s="7" t="s">
        <v>26</v>
      </c>
      <c r="B15" s="6">
        <v>233</v>
      </c>
      <c r="C15" s="6">
        <v>53</v>
      </c>
      <c r="D15" s="6">
        <v>286</v>
      </c>
      <c r="F15" s="7" t="s">
        <v>26</v>
      </c>
      <c r="G15" s="8">
        <v>0.12360742705570292</v>
      </c>
      <c r="H15" s="8">
        <v>2.8116710875331564E-2</v>
      </c>
      <c r="I15" s="8">
        <v>0.15172413793103448</v>
      </c>
      <c r="K15" s="7" t="s">
        <v>26</v>
      </c>
      <c r="L15" s="8">
        <v>-0.12360742705570292</v>
      </c>
      <c r="M15" s="8">
        <v>2.8116710875331564E-2</v>
      </c>
    </row>
    <row r="16" spans="1:13" x14ac:dyDescent="0.25">
      <c r="A16" s="7" t="s">
        <v>27</v>
      </c>
      <c r="B16" s="6">
        <v>161</v>
      </c>
      <c r="C16" s="6">
        <v>72</v>
      </c>
      <c r="D16" s="6">
        <v>233</v>
      </c>
      <c r="F16" s="7" t="s">
        <v>27</v>
      </c>
      <c r="G16" s="8">
        <v>8.5411140583554382E-2</v>
      </c>
      <c r="H16" s="8">
        <v>3.8196286472148538E-2</v>
      </c>
      <c r="I16" s="8">
        <v>0.12360742705570292</v>
      </c>
      <c r="K16" s="7" t="s">
        <v>27</v>
      </c>
      <c r="L16" s="8">
        <v>-8.5411140583554382E-2</v>
      </c>
      <c r="M16" s="8">
        <v>3.8196286472148538E-2</v>
      </c>
    </row>
    <row r="17" spans="1:13" x14ac:dyDescent="0.25">
      <c r="A17" s="7" t="s">
        <v>28</v>
      </c>
      <c r="B17" s="6">
        <v>113</v>
      </c>
      <c r="C17" s="6">
        <v>24</v>
      </c>
      <c r="D17" s="6">
        <v>137</v>
      </c>
      <c r="F17" s="7" t="s">
        <v>28</v>
      </c>
      <c r="G17" s="8">
        <v>5.9946949602122018E-2</v>
      </c>
      <c r="H17" s="8">
        <v>1.273209549071618E-2</v>
      </c>
      <c r="I17" s="8">
        <v>7.2679045092838193E-2</v>
      </c>
      <c r="K17" s="7" t="s">
        <v>28</v>
      </c>
      <c r="L17" s="8">
        <v>-5.9946949602122018E-2</v>
      </c>
      <c r="M17" s="8">
        <v>1.273209549071618E-2</v>
      </c>
    </row>
    <row r="18" spans="1:13" x14ac:dyDescent="0.25">
      <c r="A18" s="7" t="s">
        <v>29</v>
      </c>
      <c r="B18" s="6">
        <v>48</v>
      </c>
      <c r="C18" s="6">
        <v>10</v>
      </c>
      <c r="D18" s="6">
        <v>58</v>
      </c>
      <c r="F18" s="7" t="s">
        <v>29</v>
      </c>
      <c r="G18" s="8">
        <v>2.546419098143236E-2</v>
      </c>
      <c r="H18" s="8">
        <v>5.3050397877984082E-3</v>
      </c>
      <c r="I18" s="8">
        <v>3.0769230769230771E-2</v>
      </c>
      <c r="K18" s="7" t="s">
        <v>29</v>
      </c>
      <c r="L18" s="8">
        <v>-2.546419098143236E-2</v>
      </c>
      <c r="M18" s="8">
        <v>5.3050397877984082E-3</v>
      </c>
    </row>
    <row r="19" spans="1:13" x14ac:dyDescent="0.25">
      <c r="A19" s="7" t="s">
        <v>30</v>
      </c>
      <c r="B19" s="6">
        <v>35</v>
      </c>
      <c r="C19" s="6">
        <v>3</v>
      </c>
      <c r="D19" s="6">
        <v>38</v>
      </c>
      <c r="F19" s="7" t="s">
        <v>30</v>
      </c>
      <c r="G19" s="8">
        <v>1.8567639257294429E-2</v>
      </c>
      <c r="H19" s="8">
        <v>1.5915119363395225E-3</v>
      </c>
      <c r="I19" s="8">
        <v>2.0159151193633953E-2</v>
      </c>
      <c r="K19" s="7" t="s">
        <v>30</v>
      </c>
      <c r="L19" s="8">
        <v>-1.8567639257294429E-2</v>
      </c>
      <c r="M19" s="8">
        <v>1.5915119363395225E-3</v>
      </c>
    </row>
    <row r="20" spans="1:13" x14ac:dyDescent="0.25">
      <c r="A20" s="7" t="s">
        <v>31</v>
      </c>
      <c r="B20" s="6">
        <v>7</v>
      </c>
      <c r="C20" s="6">
        <v>1</v>
      </c>
      <c r="D20" s="6">
        <v>8</v>
      </c>
      <c r="F20" s="7" t="s">
        <v>31</v>
      </c>
      <c r="G20" s="8">
        <v>3.7135278514588859E-3</v>
      </c>
      <c r="H20" s="8">
        <v>5.305039787798408E-4</v>
      </c>
      <c r="I20" s="8">
        <v>4.2440318302387264E-3</v>
      </c>
      <c r="K20" s="7" t="s">
        <v>31</v>
      </c>
      <c r="L20" s="8">
        <v>-3.7135278514588859E-3</v>
      </c>
      <c r="M20" s="8">
        <v>5.305039787798408E-4</v>
      </c>
    </row>
    <row r="21" spans="1:13" x14ac:dyDescent="0.25">
      <c r="A21" s="7" t="s">
        <v>32</v>
      </c>
      <c r="B21" s="6">
        <v>0</v>
      </c>
      <c r="C21" s="6">
        <v>0</v>
      </c>
      <c r="D21" s="6">
        <v>0</v>
      </c>
      <c r="F21" s="7" t="s">
        <v>32</v>
      </c>
      <c r="G21" s="8">
        <v>0</v>
      </c>
      <c r="H21" s="8">
        <v>0</v>
      </c>
      <c r="I21" s="8">
        <v>0</v>
      </c>
      <c r="K21" s="7" t="s">
        <v>32</v>
      </c>
      <c r="L21" s="8">
        <v>0</v>
      </c>
      <c r="M21" s="8">
        <v>0</v>
      </c>
    </row>
    <row r="22" spans="1:13" x14ac:dyDescent="0.25">
      <c r="A22" s="7" t="s">
        <v>33</v>
      </c>
      <c r="B22" s="6">
        <v>0</v>
      </c>
      <c r="C22" s="6">
        <v>0</v>
      </c>
      <c r="D22" s="6">
        <v>0</v>
      </c>
      <c r="F22" s="7" t="s">
        <v>33</v>
      </c>
      <c r="G22" s="8">
        <v>0</v>
      </c>
      <c r="H22" s="8">
        <v>0</v>
      </c>
      <c r="I22" s="8">
        <v>0</v>
      </c>
      <c r="K22" s="7" t="s">
        <v>33</v>
      </c>
      <c r="L22" s="8">
        <v>0</v>
      </c>
      <c r="M22" s="8">
        <v>0</v>
      </c>
    </row>
    <row r="23" spans="1:13" x14ac:dyDescent="0.25">
      <c r="A23" s="21" t="s">
        <v>36</v>
      </c>
      <c r="B23" s="15">
        <v>1465</v>
      </c>
      <c r="C23" s="15">
        <v>420</v>
      </c>
      <c r="D23" s="15">
        <v>1885</v>
      </c>
      <c r="E23" s="13"/>
      <c r="F23" s="23" t="s">
        <v>36</v>
      </c>
      <c r="G23" s="20">
        <v>0.77718832891246681</v>
      </c>
      <c r="H23" s="20">
        <v>0.22281167108753316</v>
      </c>
      <c r="I23" s="20">
        <v>1</v>
      </c>
      <c r="K23" s="7" t="s">
        <v>36</v>
      </c>
      <c r="L23" s="8">
        <v>-0.77718832891246681</v>
      </c>
      <c r="M23" s="8">
        <v>0.22281167108753316</v>
      </c>
    </row>
    <row r="24" spans="1:13" x14ac:dyDescent="0.25">
      <c r="A24" s="29" t="s">
        <v>42</v>
      </c>
      <c r="B24" s="29"/>
      <c r="C24" s="29"/>
      <c r="D24" s="29"/>
      <c r="E24" s="24"/>
      <c r="F24" s="29" t="s">
        <v>42</v>
      </c>
      <c r="G24" s="29"/>
      <c r="H24" s="29"/>
      <c r="I24" s="29"/>
      <c r="K24" s="9" t="s">
        <v>42</v>
      </c>
    </row>
  </sheetData>
  <mergeCells count="5">
    <mergeCell ref="A1:D1"/>
    <mergeCell ref="F1:I1"/>
    <mergeCell ref="K1:M1"/>
    <mergeCell ref="A24:D24"/>
    <mergeCell ref="F24:I2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="50" zoomScaleNormal="50" workbookViewId="0">
      <selection sqref="A1:D1"/>
    </sheetView>
  </sheetViews>
  <sheetFormatPr baseColWidth="10" defaultRowHeight="15" x14ac:dyDescent="0.25"/>
  <cols>
    <col min="1" max="4" width="11.42578125" style="5"/>
    <col min="5" max="5" width="4.28515625" style="5" customWidth="1"/>
    <col min="6" max="9" width="11.42578125" style="5"/>
    <col min="10" max="10" width="4.85546875" style="5" customWidth="1"/>
    <col min="11" max="13" width="12.28515625" style="5" customWidth="1"/>
    <col min="14" max="16384" width="11.42578125" style="5"/>
  </cols>
  <sheetData>
    <row r="1" spans="1:13" ht="42.75" customHeight="1" x14ac:dyDescent="0.25">
      <c r="A1" s="28" t="s">
        <v>55</v>
      </c>
      <c r="B1" s="28"/>
      <c r="C1" s="28"/>
      <c r="D1" s="28"/>
      <c r="F1" s="28" t="s">
        <v>56</v>
      </c>
      <c r="G1" s="28"/>
      <c r="H1" s="28"/>
      <c r="I1" s="28"/>
      <c r="K1" s="28" t="s">
        <v>57</v>
      </c>
      <c r="L1" s="28"/>
      <c r="M1" s="28"/>
    </row>
    <row r="2" spans="1:13" x14ac:dyDescent="0.25">
      <c r="A2" s="21" t="s">
        <v>1</v>
      </c>
      <c r="B2" s="21" t="s">
        <v>0</v>
      </c>
      <c r="C2" s="21" t="s">
        <v>39</v>
      </c>
      <c r="D2" s="21" t="s">
        <v>36</v>
      </c>
      <c r="E2" s="22"/>
      <c r="F2" s="21"/>
      <c r="G2" s="21" t="s">
        <v>0</v>
      </c>
      <c r="H2" s="21" t="s">
        <v>39</v>
      </c>
      <c r="I2" s="21" t="s">
        <v>36</v>
      </c>
      <c r="K2" s="7"/>
      <c r="L2" s="7" t="s">
        <v>40</v>
      </c>
      <c r="M2" s="7" t="s">
        <v>41</v>
      </c>
    </row>
    <row r="3" spans="1:13" x14ac:dyDescent="0.25">
      <c r="A3" s="7" t="str">
        <f>'12PlanesT'!A3</f>
        <v>0 a 4 años</v>
      </c>
      <c r="B3" s="6">
        <f>'12PlanesT'!E3</f>
        <v>0</v>
      </c>
      <c r="C3" s="6">
        <f>'12PlanesT'!E25</f>
        <v>0</v>
      </c>
      <c r="D3" s="6">
        <f>B3+C3</f>
        <v>0</v>
      </c>
      <c r="F3" s="7" t="s">
        <v>14</v>
      </c>
      <c r="G3" s="8">
        <f>'12PlanesT'!F3</f>
        <v>0</v>
      </c>
      <c r="H3" s="8">
        <f>C3/$D$23</f>
        <v>0</v>
      </c>
      <c r="I3" s="8">
        <f>D3/$D$23</f>
        <v>0</v>
      </c>
      <c r="K3" s="7" t="s">
        <v>14</v>
      </c>
      <c r="L3" s="8">
        <f>-G3</f>
        <v>0</v>
      </c>
      <c r="M3" s="8">
        <f>H3</f>
        <v>0</v>
      </c>
    </row>
    <row r="4" spans="1:13" x14ac:dyDescent="0.25">
      <c r="A4" s="7" t="str">
        <f>'12PlanesT'!A4</f>
        <v>5 a 9 años</v>
      </c>
      <c r="B4" s="6">
        <f>'12PlanesT'!E4</f>
        <v>0</v>
      </c>
      <c r="C4" s="6">
        <f>'12PlanesT'!E26</f>
        <v>0</v>
      </c>
      <c r="D4" s="6">
        <f t="shared" ref="D4:D22" si="0">B4+C4</f>
        <v>0</v>
      </c>
      <c r="F4" s="7" t="s">
        <v>15</v>
      </c>
      <c r="G4" s="8">
        <f t="shared" ref="G4:I23" si="1">B4/$D$23</f>
        <v>0</v>
      </c>
      <c r="H4" s="8">
        <f t="shared" si="1"/>
        <v>0</v>
      </c>
      <c r="I4" s="8">
        <f t="shared" si="1"/>
        <v>0</v>
      </c>
      <c r="K4" s="7" t="s">
        <v>15</v>
      </c>
      <c r="L4" s="8">
        <f t="shared" ref="L4:L23" si="2">-G4</f>
        <v>0</v>
      </c>
      <c r="M4" s="8">
        <f t="shared" ref="M4:M22" si="3">H4</f>
        <v>0</v>
      </c>
    </row>
    <row r="5" spans="1:13" x14ac:dyDescent="0.25">
      <c r="A5" s="7" t="str">
        <f>'12PlanesT'!A5</f>
        <v>10 a 14 años</v>
      </c>
      <c r="B5" s="6">
        <f>'12PlanesT'!E5</f>
        <v>0</v>
      </c>
      <c r="C5" s="6">
        <f>'12PlanesT'!E27</f>
        <v>0</v>
      </c>
      <c r="D5" s="6">
        <f t="shared" si="0"/>
        <v>0</v>
      </c>
      <c r="F5" s="7" t="s">
        <v>16</v>
      </c>
      <c r="G5" s="8">
        <f t="shared" si="1"/>
        <v>0</v>
      </c>
      <c r="H5" s="8">
        <f t="shared" si="1"/>
        <v>0</v>
      </c>
      <c r="I5" s="8">
        <f t="shared" si="1"/>
        <v>0</v>
      </c>
      <c r="K5" s="7" t="s">
        <v>16</v>
      </c>
      <c r="L5" s="8">
        <f t="shared" si="2"/>
        <v>0</v>
      </c>
      <c r="M5" s="8">
        <f t="shared" si="3"/>
        <v>0</v>
      </c>
    </row>
    <row r="6" spans="1:13" x14ac:dyDescent="0.25">
      <c r="A6" s="7" t="str">
        <f>'12PlanesT'!A6</f>
        <v>15 a 19 años</v>
      </c>
      <c r="B6" s="6">
        <f>'12PlanesT'!E6</f>
        <v>1</v>
      </c>
      <c r="C6" s="6">
        <f>'12PlanesT'!E28</f>
        <v>1</v>
      </c>
      <c r="D6" s="6">
        <f t="shared" si="0"/>
        <v>2</v>
      </c>
      <c r="F6" s="7" t="s">
        <v>17</v>
      </c>
      <c r="G6" s="8">
        <f t="shared" si="1"/>
        <v>6.2111801242236021E-3</v>
      </c>
      <c r="H6" s="8">
        <f t="shared" si="1"/>
        <v>6.2111801242236021E-3</v>
      </c>
      <c r="I6" s="8">
        <f t="shared" si="1"/>
        <v>1.2422360248447204E-2</v>
      </c>
      <c r="K6" s="7" t="s">
        <v>17</v>
      </c>
      <c r="L6" s="8">
        <f t="shared" si="2"/>
        <v>-6.2111801242236021E-3</v>
      </c>
      <c r="M6" s="8">
        <f t="shared" si="3"/>
        <v>6.2111801242236021E-3</v>
      </c>
    </row>
    <row r="7" spans="1:13" x14ac:dyDescent="0.25">
      <c r="A7" s="7" t="str">
        <f>'12PlanesT'!A7</f>
        <v>20 a 24 años</v>
      </c>
      <c r="B7" s="6">
        <f>'12PlanesT'!E7</f>
        <v>3</v>
      </c>
      <c r="C7" s="6">
        <f>'12PlanesT'!E29</f>
        <v>5</v>
      </c>
      <c r="D7" s="6">
        <f t="shared" si="0"/>
        <v>8</v>
      </c>
      <c r="F7" s="7" t="s">
        <v>18</v>
      </c>
      <c r="G7" s="8">
        <f t="shared" si="1"/>
        <v>1.8633540372670808E-2</v>
      </c>
      <c r="H7" s="8">
        <f t="shared" si="1"/>
        <v>3.1055900621118012E-2</v>
      </c>
      <c r="I7" s="8">
        <f t="shared" si="1"/>
        <v>4.9689440993788817E-2</v>
      </c>
      <c r="K7" s="7" t="s">
        <v>18</v>
      </c>
      <c r="L7" s="8">
        <f t="shared" si="2"/>
        <v>-1.8633540372670808E-2</v>
      </c>
      <c r="M7" s="8">
        <f t="shared" si="3"/>
        <v>3.1055900621118012E-2</v>
      </c>
    </row>
    <row r="8" spans="1:13" x14ac:dyDescent="0.25">
      <c r="A8" s="7" t="str">
        <f>'12PlanesT'!A8</f>
        <v xml:space="preserve">25 a 29 años </v>
      </c>
      <c r="B8" s="6">
        <f>'12PlanesT'!E8</f>
        <v>13</v>
      </c>
      <c r="C8" s="6">
        <f>'12PlanesT'!E30</f>
        <v>4</v>
      </c>
      <c r="D8" s="6">
        <f t="shared" si="0"/>
        <v>17</v>
      </c>
      <c r="F8" s="7" t="s">
        <v>19</v>
      </c>
      <c r="G8" s="8">
        <f t="shared" si="1"/>
        <v>8.0745341614906832E-2</v>
      </c>
      <c r="H8" s="8">
        <f t="shared" si="1"/>
        <v>2.4844720496894408E-2</v>
      </c>
      <c r="I8" s="8">
        <f t="shared" si="1"/>
        <v>0.10559006211180125</v>
      </c>
      <c r="K8" s="7" t="s">
        <v>19</v>
      </c>
      <c r="L8" s="8">
        <f t="shared" si="2"/>
        <v>-8.0745341614906832E-2</v>
      </c>
      <c r="M8" s="8">
        <f t="shared" si="3"/>
        <v>2.4844720496894408E-2</v>
      </c>
    </row>
    <row r="9" spans="1:13" x14ac:dyDescent="0.25">
      <c r="A9" s="7" t="str">
        <f>'12PlanesT'!A9</f>
        <v xml:space="preserve">30 a 34 años </v>
      </c>
      <c r="B9" s="6">
        <f>'12PlanesT'!E9</f>
        <v>12</v>
      </c>
      <c r="C9" s="6">
        <f>'12PlanesT'!E31</f>
        <v>5</v>
      </c>
      <c r="D9" s="6">
        <f t="shared" si="0"/>
        <v>17</v>
      </c>
      <c r="F9" s="7" t="s">
        <v>20</v>
      </c>
      <c r="G9" s="8">
        <f t="shared" si="1"/>
        <v>7.4534161490683232E-2</v>
      </c>
      <c r="H9" s="8">
        <f t="shared" si="1"/>
        <v>3.1055900621118012E-2</v>
      </c>
      <c r="I9" s="8">
        <f t="shared" si="1"/>
        <v>0.10559006211180125</v>
      </c>
      <c r="K9" s="7" t="s">
        <v>20</v>
      </c>
      <c r="L9" s="8">
        <f t="shared" si="2"/>
        <v>-7.4534161490683232E-2</v>
      </c>
      <c r="M9" s="8">
        <f t="shared" si="3"/>
        <v>3.1055900621118012E-2</v>
      </c>
    </row>
    <row r="10" spans="1:13" x14ac:dyDescent="0.25">
      <c r="A10" s="7" t="str">
        <f>'12PlanesT'!A10</f>
        <v>35 a 39 años</v>
      </c>
      <c r="B10" s="6">
        <f>'12PlanesT'!E10</f>
        <v>9</v>
      </c>
      <c r="C10" s="6">
        <f>'12PlanesT'!E32</f>
        <v>7</v>
      </c>
      <c r="D10" s="6">
        <f t="shared" si="0"/>
        <v>16</v>
      </c>
      <c r="F10" s="7" t="s">
        <v>21</v>
      </c>
      <c r="G10" s="8">
        <f t="shared" si="1"/>
        <v>5.5900621118012424E-2</v>
      </c>
      <c r="H10" s="8">
        <f t="shared" si="1"/>
        <v>4.3478260869565216E-2</v>
      </c>
      <c r="I10" s="8">
        <f t="shared" si="1"/>
        <v>9.9378881987577633E-2</v>
      </c>
      <c r="K10" s="7" t="s">
        <v>21</v>
      </c>
      <c r="L10" s="8">
        <f t="shared" si="2"/>
        <v>-5.5900621118012424E-2</v>
      </c>
      <c r="M10" s="8">
        <f t="shared" si="3"/>
        <v>4.3478260869565216E-2</v>
      </c>
    </row>
    <row r="11" spans="1:13" x14ac:dyDescent="0.25">
      <c r="A11" s="7" t="str">
        <f>'12PlanesT'!A11</f>
        <v>40 a 44 años</v>
      </c>
      <c r="B11" s="6">
        <f>'12PlanesT'!E11</f>
        <v>14</v>
      </c>
      <c r="C11" s="6">
        <f>'12PlanesT'!E33</f>
        <v>6</v>
      </c>
      <c r="D11" s="6">
        <f t="shared" si="0"/>
        <v>20</v>
      </c>
      <c r="F11" s="7" t="s">
        <v>22</v>
      </c>
      <c r="G11" s="8">
        <f t="shared" si="1"/>
        <v>8.6956521739130432E-2</v>
      </c>
      <c r="H11" s="8">
        <f t="shared" si="1"/>
        <v>3.7267080745341616E-2</v>
      </c>
      <c r="I11" s="8">
        <f t="shared" si="1"/>
        <v>0.12422360248447205</v>
      </c>
      <c r="K11" s="7" t="s">
        <v>22</v>
      </c>
      <c r="L11" s="8">
        <f t="shared" si="2"/>
        <v>-8.6956521739130432E-2</v>
      </c>
      <c r="M11" s="8">
        <f t="shared" si="3"/>
        <v>3.7267080745341616E-2</v>
      </c>
    </row>
    <row r="12" spans="1:13" x14ac:dyDescent="0.25">
      <c r="A12" s="7" t="str">
        <f>'12PlanesT'!A12</f>
        <v>45 a 49 años</v>
      </c>
      <c r="B12" s="6">
        <f>'12PlanesT'!E12</f>
        <v>10</v>
      </c>
      <c r="C12" s="6">
        <f>'12PlanesT'!E34</f>
        <v>8</v>
      </c>
      <c r="D12" s="6">
        <f t="shared" si="0"/>
        <v>18</v>
      </c>
      <c r="F12" s="7" t="s">
        <v>23</v>
      </c>
      <c r="G12" s="8">
        <f t="shared" si="1"/>
        <v>6.2111801242236024E-2</v>
      </c>
      <c r="H12" s="8">
        <f t="shared" si="1"/>
        <v>4.9689440993788817E-2</v>
      </c>
      <c r="I12" s="8">
        <f t="shared" si="1"/>
        <v>0.11180124223602485</v>
      </c>
      <c r="K12" s="7" t="s">
        <v>23</v>
      </c>
      <c r="L12" s="8">
        <f t="shared" si="2"/>
        <v>-6.2111801242236024E-2</v>
      </c>
      <c r="M12" s="8">
        <f t="shared" si="3"/>
        <v>4.9689440993788817E-2</v>
      </c>
    </row>
    <row r="13" spans="1:13" x14ac:dyDescent="0.25">
      <c r="A13" s="7" t="str">
        <f>'12PlanesT'!A13</f>
        <v>50 a 54 años</v>
      </c>
      <c r="B13" s="6">
        <f>'12PlanesT'!E13</f>
        <v>12</v>
      </c>
      <c r="C13" s="6">
        <f>'12PlanesT'!E35</f>
        <v>4</v>
      </c>
      <c r="D13" s="6">
        <f t="shared" si="0"/>
        <v>16</v>
      </c>
      <c r="F13" s="7" t="s">
        <v>24</v>
      </c>
      <c r="G13" s="8">
        <f t="shared" si="1"/>
        <v>7.4534161490683232E-2</v>
      </c>
      <c r="H13" s="8">
        <f t="shared" si="1"/>
        <v>2.4844720496894408E-2</v>
      </c>
      <c r="I13" s="8">
        <f t="shared" si="1"/>
        <v>9.9378881987577633E-2</v>
      </c>
      <c r="K13" s="7" t="s">
        <v>24</v>
      </c>
      <c r="L13" s="8">
        <f t="shared" si="2"/>
        <v>-7.4534161490683232E-2</v>
      </c>
      <c r="M13" s="8">
        <f t="shared" si="3"/>
        <v>2.4844720496894408E-2</v>
      </c>
    </row>
    <row r="14" spans="1:13" x14ac:dyDescent="0.25">
      <c r="A14" s="7" t="str">
        <f>'12PlanesT'!A14</f>
        <v>55 a 59 años</v>
      </c>
      <c r="B14" s="6">
        <f>'12PlanesT'!E14</f>
        <v>10</v>
      </c>
      <c r="C14" s="6">
        <f>'12PlanesT'!E36</f>
        <v>4</v>
      </c>
      <c r="D14" s="6">
        <f t="shared" si="0"/>
        <v>14</v>
      </c>
      <c r="F14" s="7" t="s">
        <v>25</v>
      </c>
      <c r="G14" s="8">
        <f t="shared" si="1"/>
        <v>6.2111801242236024E-2</v>
      </c>
      <c r="H14" s="8">
        <f t="shared" si="1"/>
        <v>2.4844720496894408E-2</v>
      </c>
      <c r="I14" s="8">
        <f t="shared" si="1"/>
        <v>8.6956521739130432E-2</v>
      </c>
      <c r="K14" s="7" t="s">
        <v>25</v>
      </c>
      <c r="L14" s="8">
        <f t="shared" si="2"/>
        <v>-6.2111801242236024E-2</v>
      </c>
      <c r="M14" s="8">
        <f t="shared" si="3"/>
        <v>2.4844720496894408E-2</v>
      </c>
    </row>
    <row r="15" spans="1:13" x14ac:dyDescent="0.25">
      <c r="A15" s="7" t="str">
        <f>'12PlanesT'!A15</f>
        <v>60 a 64 años</v>
      </c>
      <c r="B15" s="6">
        <f>'12PlanesT'!E15</f>
        <v>11</v>
      </c>
      <c r="C15" s="6">
        <f>'12PlanesT'!E37</f>
        <v>4</v>
      </c>
      <c r="D15" s="6">
        <f t="shared" si="0"/>
        <v>15</v>
      </c>
      <c r="F15" s="7" t="s">
        <v>26</v>
      </c>
      <c r="G15" s="8">
        <f t="shared" si="1"/>
        <v>6.8322981366459631E-2</v>
      </c>
      <c r="H15" s="8">
        <f t="shared" si="1"/>
        <v>2.4844720496894408E-2</v>
      </c>
      <c r="I15" s="8">
        <f t="shared" si="1"/>
        <v>9.3167701863354033E-2</v>
      </c>
      <c r="K15" s="7" t="s">
        <v>26</v>
      </c>
      <c r="L15" s="8">
        <f t="shared" si="2"/>
        <v>-6.8322981366459631E-2</v>
      </c>
      <c r="M15" s="8">
        <f t="shared" si="3"/>
        <v>2.4844720496894408E-2</v>
      </c>
    </row>
    <row r="16" spans="1:13" x14ac:dyDescent="0.25">
      <c r="A16" s="7" t="str">
        <f>'12PlanesT'!A16</f>
        <v>65 a 69 años</v>
      </c>
      <c r="B16" s="6">
        <f>'12PlanesT'!E16</f>
        <v>10</v>
      </c>
      <c r="C16" s="6">
        <f>'12PlanesT'!E38</f>
        <v>1</v>
      </c>
      <c r="D16" s="6">
        <f t="shared" si="0"/>
        <v>11</v>
      </c>
      <c r="F16" s="7" t="s">
        <v>27</v>
      </c>
      <c r="G16" s="8">
        <f t="shared" si="1"/>
        <v>6.2111801242236024E-2</v>
      </c>
      <c r="H16" s="8">
        <f t="shared" si="1"/>
        <v>6.2111801242236021E-3</v>
      </c>
      <c r="I16" s="8">
        <f t="shared" si="1"/>
        <v>6.8322981366459631E-2</v>
      </c>
      <c r="K16" s="7" t="s">
        <v>27</v>
      </c>
      <c r="L16" s="8">
        <f t="shared" si="2"/>
        <v>-6.2111801242236024E-2</v>
      </c>
      <c r="M16" s="8">
        <f t="shared" si="3"/>
        <v>6.2111801242236021E-3</v>
      </c>
    </row>
    <row r="17" spans="1:13" x14ac:dyDescent="0.25">
      <c r="A17" s="7" t="str">
        <f>'12PlanesT'!A17</f>
        <v>70 a 74 años</v>
      </c>
      <c r="B17" s="6">
        <f>'12PlanesT'!E17</f>
        <v>3</v>
      </c>
      <c r="C17" s="6">
        <f>'12PlanesT'!E39</f>
        <v>2</v>
      </c>
      <c r="D17" s="6">
        <f t="shared" si="0"/>
        <v>5</v>
      </c>
      <c r="F17" s="7" t="s">
        <v>28</v>
      </c>
      <c r="G17" s="8">
        <f t="shared" si="1"/>
        <v>1.8633540372670808E-2</v>
      </c>
      <c r="H17" s="8">
        <f t="shared" si="1"/>
        <v>1.2422360248447204E-2</v>
      </c>
      <c r="I17" s="8">
        <f t="shared" si="1"/>
        <v>3.1055900621118012E-2</v>
      </c>
      <c r="K17" s="7" t="s">
        <v>28</v>
      </c>
      <c r="L17" s="8">
        <f t="shared" si="2"/>
        <v>-1.8633540372670808E-2</v>
      </c>
      <c r="M17" s="8">
        <f t="shared" si="3"/>
        <v>1.2422360248447204E-2</v>
      </c>
    </row>
    <row r="18" spans="1:13" x14ac:dyDescent="0.25">
      <c r="A18" s="7" t="str">
        <f>'12PlanesT'!A18</f>
        <v>75 a 79 años</v>
      </c>
      <c r="B18" s="6">
        <f>'12PlanesT'!E18</f>
        <v>2</v>
      </c>
      <c r="C18" s="6">
        <f>'12PlanesT'!E40</f>
        <v>0</v>
      </c>
      <c r="D18" s="6">
        <f t="shared" si="0"/>
        <v>2</v>
      </c>
      <c r="F18" s="7" t="s">
        <v>29</v>
      </c>
      <c r="G18" s="8">
        <f t="shared" si="1"/>
        <v>1.2422360248447204E-2</v>
      </c>
      <c r="H18" s="8">
        <f t="shared" si="1"/>
        <v>0</v>
      </c>
      <c r="I18" s="8">
        <f t="shared" si="1"/>
        <v>1.2422360248447204E-2</v>
      </c>
      <c r="K18" s="7" t="s">
        <v>29</v>
      </c>
      <c r="L18" s="8">
        <f t="shared" si="2"/>
        <v>-1.2422360248447204E-2</v>
      </c>
      <c r="M18" s="8">
        <f t="shared" si="3"/>
        <v>0</v>
      </c>
    </row>
    <row r="19" spans="1:13" x14ac:dyDescent="0.25">
      <c r="A19" s="7" t="str">
        <f>'12PlanesT'!A19</f>
        <v>80 a 84 años</v>
      </c>
      <c r="B19" s="6">
        <f>'12PlanesT'!E19</f>
        <v>0</v>
      </c>
      <c r="C19" s="6">
        <f>'12PlanesT'!E41</f>
        <v>0</v>
      </c>
      <c r="D19" s="6">
        <f t="shared" si="0"/>
        <v>0</v>
      </c>
      <c r="F19" s="7" t="s">
        <v>30</v>
      </c>
      <c r="G19" s="8">
        <f>B19/$D$23</f>
        <v>0</v>
      </c>
      <c r="H19" s="8">
        <f>C19/$D$23</f>
        <v>0</v>
      </c>
      <c r="I19" s="8">
        <f>D19/$D$23</f>
        <v>0</v>
      </c>
      <c r="K19" s="7" t="s">
        <v>30</v>
      </c>
      <c r="L19" s="8">
        <f t="shared" si="2"/>
        <v>0</v>
      </c>
      <c r="M19" s="8">
        <f t="shared" si="3"/>
        <v>0</v>
      </c>
    </row>
    <row r="20" spans="1:13" x14ac:dyDescent="0.25">
      <c r="A20" s="7" t="str">
        <f>'12PlanesT'!A20</f>
        <v>85 a 89 años</v>
      </c>
      <c r="B20" s="6">
        <f>'12PlanesT'!E20</f>
        <v>0</v>
      </c>
      <c r="C20" s="6">
        <f>'12PlanesT'!E42</f>
        <v>0</v>
      </c>
      <c r="D20" s="6">
        <f t="shared" si="0"/>
        <v>0</v>
      </c>
      <c r="F20" s="7" t="s">
        <v>31</v>
      </c>
      <c r="G20" s="8">
        <f t="shared" si="1"/>
        <v>0</v>
      </c>
      <c r="H20" s="8">
        <f t="shared" si="1"/>
        <v>0</v>
      </c>
      <c r="I20" s="8">
        <f t="shared" si="1"/>
        <v>0</v>
      </c>
      <c r="K20" s="7" t="s">
        <v>31</v>
      </c>
      <c r="L20" s="8">
        <f t="shared" si="2"/>
        <v>0</v>
      </c>
      <c r="M20" s="8">
        <f t="shared" si="3"/>
        <v>0</v>
      </c>
    </row>
    <row r="21" spans="1:13" x14ac:dyDescent="0.25">
      <c r="A21" s="7" t="str">
        <f>'12PlanesT'!A21</f>
        <v>90 a 94 años</v>
      </c>
      <c r="B21" s="6">
        <f>'12PlanesT'!E21</f>
        <v>0</v>
      </c>
      <c r="C21" s="6">
        <f>'12PlanesT'!E43</f>
        <v>0</v>
      </c>
      <c r="D21" s="6">
        <f t="shared" si="0"/>
        <v>0</v>
      </c>
      <c r="F21" s="7" t="s">
        <v>32</v>
      </c>
      <c r="G21" s="8">
        <f t="shared" si="1"/>
        <v>0</v>
      </c>
      <c r="H21" s="8">
        <f t="shared" si="1"/>
        <v>0</v>
      </c>
      <c r="I21" s="8">
        <f t="shared" si="1"/>
        <v>0</v>
      </c>
      <c r="K21" s="7" t="s">
        <v>32</v>
      </c>
      <c r="L21" s="8">
        <f t="shared" si="2"/>
        <v>0</v>
      </c>
      <c r="M21" s="8">
        <f t="shared" si="3"/>
        <v>0</v>
      </c>
    </row>
    <row r="22" spans="1:13" x14ac:dyDescent="0.25">
      <c r="A22" s="7" t="str">
        <f>'12PlanesT'!A22</f>
        <v>95 y +</v>
      </c>
      <c r="B22" s="6">
        <f>'12PlanesT'!E22</f>
        <v>0</v>
      </c>
      <c r="C22" s="6">
        <f>'12PlanesT'!E44</f>
        <v>0</v>
      </c>
      <c r="D22" s="6">
        <f t="shared" si="0"/>
        <v>0</v>
      </c>
      <c r="F22" s="7" t="s">
        <v>33</v>
      </c>
      <c r="G22" s="8">
        <f t="shared" si="1"/>
        <v>0</v>
      </c>
      <c r="H22" s="8">
        <f t="shared" si="1"/>
        <v>0</v>
      </c>
      <c r="I22" s="8">
        <f t="shared" si="1"/>
        <v>0</v>
      </c>
      <c r="K22" s="7" t="s">
        <v>33</v>
      </c>
      <c r="L22" s="8">
        <f t="shared" si="2"/>
        <v>0</v>
      </c>
      <c r="M22" s="8">
        <f t="shared" si="3"/>
        <v>0</v>
      </c>
    </row>
    <row r="23" spans="1:13" x14ac:dyDescent="0.25">
      <c r="A23" s="21" t="s">
        <v>36</v>
      </c>
      <c r="B23" s="15">
        <f>'12PlanesT'!E23</f>
        <v>110</v>
      </c>
      <c r="C23" s="15">
        <f>'12PlanesT'!E45</f>
        <v>51</v>
      </c>
      <c r="D23" s="15">
        <f>B23+C23</f>
        <v>161</v>
      </c>
      <c r="E23" s="13"/>
      <c r="F23" s="23" t="s">
        <v>36</v>
      </c>
      <c r="G23" s="20">
        <f t="shared" si="1"/>
        <v>0.68322981366459623</v>
      </c>
      <c r="H23" s="20">
        <f t="shared" si="1"/>
        <v>0.31677018633540371</v>
      </c>
      <c r="I23" s="20">
        <f t="shared" si="1"/>
        <v>1</v>
      </c>
      <c r="K23" s="7" t="s">
        <v>36</v>
      </c>
      <c r="L23" s="8">
        <f t="shared" si="2"/>
        <v>-0.68322981366459623</v>
      </c>
      <c r="M23" s="8">
        <f>H23</f>
        <v>0.31677018633540371</v>
      </c>
    </row>
    <row r="24" spans="1:13" x14ac:dyDescent="0.25">
      <c r="A24" s="29" t="s">
        <v>42</v>
      </c>
      <c r="B24" s="29"/>
      <c r="C24" s="29"/>
      <c r="D24" s="29"/>
      <c r="E24" s="24"/>
      <c r="F24" s="29" t="s">
        <v>42</v>
      </c>
      <c r="G24" s="29"/>
      <c r="H24" s="29"/>
      <c r="I24" s="29"/>
      <c r="K24" s="9" t="s">
        <v>42</v>
      </c>
    </row>
  </sheetData>
  <mergeCells count="5">
    <mergeCell ref="A1:D1"/>
    <mergeCell ref="F1:I1"/>
    <mergeCell ref="K1:M1"/>
    <mergeCell ref="A24:D24"/>
    <mergeCell ref="F24:I24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="46" zoomScaleNormal="46" workbookViewId="0">
      <selection sqref="A1:D1"/>
    </sheetView>
  </sheetViews>
  <sheetFormatPr baseColWidth="10" defaultRowHeight="15" x14ac:dyDescent="0.25"/>
  <cols>
    <col min="1" max="10" width="11.42578125" style="5"/>
    <col min="11" max="13" width="14.28515625" style="5" customWidth="1"/>
    <col min="14" max="16384" width="11.42578125" style="5"/>
  </cols>
  <sheetData>
    <row r="1" spans="1:13" ht="42.75" customHeight="1" x14ac:dyDescent="0.25">
      <c r="A1" s="28" t="s">
        <v>58</v>
      </c>
      <c r="B1" s="28"/>
      <c r="C1" s="28"/>
      <c r="D1" s="28"/>
      <c r="F1" s="28" t="s">
        <v>59</v>
      </c>
      <c r="G1" s="28"/>
      <c r="H1" s="28"/>
      <c r="I1" s="28"/>
      <c r="K1" s="28" t="s">
        <v>60</v>
      </c>
      <c r="L1" s="28"/>
      <c r="M1" s="28"/>
    </row>
    <row r="2" spans="1:13" x14ac:dyDescent="0.25">
      <c r="A2" s="21" t="s">
        <v>1</v>
      </c>
      <c r="B2" s="21" t="s">
        <v>0</v>
      </c>
      <c r="C2" s="21" t="s">
        <v>39</v>
      </c>
      <c r="D2" s="21" t="s">
        <v>36</v>
      </c>
      <c r="E2" s="22"/>
      <c r="F2" s="21"/>
      <c r="G2" s="21" t="s">
        <v>0</v>
      </c>
      <c r="H2" s="21" t="s">
        <v>39</v>
      </c>
      <c r="I2" s="21" t="s">
        <v>36</v>
      </c>
      <c r="K2" s="7"/>
      <c r="L2" s="7" t="s">
        <v>40</v>
      </c>
      <c r="M2" s="7" t="s">
        <v>41</v>
      </c>
    </row>
    <row r="3" spans="1:13" x14ac:dyDescent="0.25">
      <c r="A3" s="7" t="str">
        <f>'12PlanesT'!A3</f>
        <v>0 a 4 años</v>
      </c>
      <c r="B3" s="6">
        <f>'12PlanesT'!F3</f>
        <v>0</v>
      </c>
      <c r="C3" s="6">
        <f>'12PlanesT'!F25</f>
        <v>1</v>
      </c>
      <c r="D3" s="6">
        <f>B3+C3</f>
        <v>1</v>
      </c>
      <c r="F3" s="7" t="s">
        <v>14</v>
      </c>
      <c r="G3" s="8">
        <f>'12PlanesT'!F3</f>
        <v>0</v>
      </c>
      <c r="H3" s="8">
        <f>C3/$D$23</f>
        <v>2.4390243902439025E-2</v>
      </c>
      <c r="I3" s="8">
        <f>D3/$D$23</f>
        <v>2.4390243902439025E-2</v>
      </c>
      <c r="K3" s="7" t="s">
        <v>14</v>
      </c>
      <c r="L3" s="8">
        <f>-G3</f>
        <v>0</v>
      </c>
      <c r="M3" s="8">
        <f>H3</f>
        <v>2.4390243902439025E-2</v>
      </c>
    </row>
    <row r="4" spans="1:13" x14ac:dyDescent="0.25">
      <c r="A4" s="7" t="str">
        <f>'12PlanesT'!A4</f>
        <v>5 a 9 años</v>
      </c>
      <c r="B4" s="6">
        <f>'12PlanesT'!F4</f>
        <v>0</v>
      </c>
      <c r="C4" s="6">
        <f>'12PlanesT'!F26</f>
        <v>5</v>
      </c>
      <c r="D4" s="6">
        <f t="shared" ref="D4:D22" si="0">B4+C4</f>
        <v>5</v>
      </c>
      <c r="F4" s="7" t="s">
        <v>15</v>
      </c>
      <c r="G4" s="8">
        <f t="shared" ref="G4:I23" si="1">B4/$D$23</f>
        <v>0</v>
      </c>
      <c r="H4" s="8">
        <f t="shared" si="1"/>
        <v>0.12195121951219512</v>
      </c>
      <c r="I4" s="8">
        <f t="shared" si="1"/>
        <v>0.12195121951219512</v>
      </c>
      <c r="K4" s="7" t="s">
        <v>15</v>
      </c>
      <c r="L4" s="8">
        <f t="shared" ref="L4:L23" si="2">-G4</f>
        <v>0</v>
      </c>
      <c r="M4" s="8">
        <f t="shared" ref="M4:M22" si="3">H4</f>
        <v>0.12195121951219512</v>
      </c>
    </row>
    <row r="5" spans="1:13" x14ac:dyDescent="0.25">
      <c r="A5" s="7" t="str">
        <f>'12PlanesT'!A5</f>
        <v>10 a 14 años</v>
      </c>
      <c r="B5" s="6">
        <f>'12PlanesT'!F5</f>
        <v>0</v>
      </c>
      <c r="C5" s="6">
        <f>'12PlanesT'!F27</f>
        <v>6</v>
      </c>
      <c r="D5" s="6">
        <f t="shared" si="0"/>
        <v>6</v>
      </c>
      <c r="F5" s="7" t="s">
        <v>16</v>
      </c>
      <c r="G5" s="8">
        <f t="shared" si="1"/>
        <v>0</v>
      </c>
      <c r="H5" s="8">
        <f t="shared" si="1"/>
        <v>0.14634146341463414</v>
      </c>
      <c r="I5" s="8">
        <f t="shared" si="1"/>
        <v>0.14634146341463414</v>
      </c>
      <c r="K5" s="7" t="s">
        <v>16</v>
      </c>
      <c r="L5" s="8">
        <f t="shared" si="2"/>
        <v>0</v>
      </c>
      <c r="M5" s="8">
        <f t="shared" si="3"/>
        <v>0.14634146341463414</v>
      </c>
    </row>
    <row r="6" spans="1:13" x14ac:dyDescent="0.25">
      <c r="A6" s="7" t="str">
        <f>'12PlanesT'!A6</f>
        <v>15 a 19 años</v>
      </c>
      <c r="B6" s="6">
        <f>'12PlanesT'!F6</f>
        <v>2</v>
      </c>
      <c r="C6" s="6">
        <f>'12PlanesT'!F28</f>
        <v>3</v>
      </c>
      <c r="D6" s="6">
        <f t="shared" si="0"/>
        <v>5</v>
      </c>
      <c r="F6" s="7" t="s">
        <v>17</v>
      </c>
      <c r="G6" s="8">
        <f t="shared" si="1"/>
        <v>4.878048780487805E-2</v>
      </c>
      <c r="H6" s="8">
        <f t="shared" si="1"/>
        <v>7.3170731707317069E-2</v>
      </c>
      <c r="I6" s="8">
        <f t="shared" si="1"/>
        <v>0.12195121951219512</v>
      </c>
      <c r="K6" s="7" t="s">
        <v>17</v>
      </c>
      <c r="L6" s="8">
        <f t="shared" si="2"/>
        <v>-4.878048780487805E-2</v>
      </c>
      <c r="M6" s="8">
        <f t="shared" si="3"/>
        <v>7.3170731707317069E-2</v>
      </c>
    </row>
    <row r="7" spans="1:13" x14ac:dyDescent="0.25">
      <c r="A7" s="7" t="str">
        <f>'12PlanesT'!A7</f>
        <v>20 a 24 años</v>
      </c>
      <c r="B7" s="6">
        <f>'12PlanesT'!F7</f>
        <v>4</v>
      </c>
      <c r="C7" s="6">
        <f>'12PlanesT'!F29</f>
        <v>2</v>
      </c>
      <c r="D7" s="6">
        <f t="shared" si="0"/>
        <v>6</v>
      </c>
      <c r="F7" s="7" t="s">
        <v>18</v>
      </c>
      <c r="G7" s="8">
        <f t="shared" si="1"/>
        <v>9.7560975609756101E-2</v>
      </c>
      <c r="H7" s="8">
        <f t="shared" si="1"/>
        <v>4.878048780487805E-2</v>
      </c>
      <c r="I7" s="8">
        <f t="shared" si="1"/>
        <v>0.14634146341463414</v>
      </c>
      <c r="K7" s="7" t="s">
        <v>18</v>
      </c>
      <c r="L7" s="8">
        <f t="shared" si="2"/>
        <v>-9.7560975609756101E-2</v>
      </c>
      <c r="M7" s="8">
        <f t="shared" si="3"/>
        <v>4.878048780487805E-2</v>
      </c>
    </row>
    <row r="8" spans="1:13" x14ac:dyDescent="0.25">
      <c r="A8" s="7" t="str">
        <f>'12PlanesT'!A8</f>
        <v xml:space="preserve">25 a 29 años </v>
      </c>
      <c r="B8" s="6">
        <f>'12PlanesT'!F8</f>
        <v>0</v>
      </c>
      <c r="C8" s="6">
        <f>'12PlanesT'!F30</f>
        <v>3</v>
      </c>
      <c r="D8" s="6">
        <f t="shared" si="0"/>
        <v>3</v>
      </c>
      <c r="F8" s="7" t="s">
        <v>19</v>
      </c>
      <c r="G8" s="8">
        <f t="shared" si="1"/>
        <v>0</v>
      </c>
      <c r="H8" s="8">
        <f t="shared" si="1"/>
        <v>7.3170731707317069E-2</v>
      </c>
      <c r="I8" s="8">
        <f t="shared" si="1"/>
        <v>7.3170731707317069E-2</v>
      </c>
      <c r="K8" s="7" t="s">
        <v>19</v>
      </c>
      <c r="L8" s="8">
        <f t="shared" si="2"/>
        <v>0</v>
      </c>
      <c r="M8" s="8">
        <f t="shared" si="3"/>
        <v>7.3170731707317069E-2</v>
      </c>
    </row>
    <row r="9" spans="1:13" x14ac:dyDescent="0.25">
      <c r="A9" s="7" t="str">
        <f>'12PlanesT'!A9</f>
        <v xml:space="preserve">30 a 34 años </v>
      </c>
      <c r="B9" s="6">
        <f>'12PlanesT'!F9</f>
        <v>0</v>
      </c>
      <c r="C9" s="6">
        <f>'12PlanesT'!F31</f>
        <v>2</v>
      </c>
      <c r="D9" s="6">
        <f t="shared" si="0"/>
        <v>2</v>
      </c>
      <c r="F9" s="7" t="s">
        <v>20</v>
      </c>
      <c r="G9" s="8">
        <f t="shared" si="1"/>
        <v>0</v>
      </c>
      <c r="H9" s="8">
        <f t="shared" si="1"/>
        <v>4.878048780487805E-2</v>
      </c>
      <c r="I9" s="8">
        <f t="shared" si="1"/>
        <v>4.878048780487805E-2</v>
      </c>
      <c r="K9" s="7" t="s">
        <v>20</v>
      </c>
      <c r="L9" s="8">
        <f t="shared" si="2"/>
        <v>0</v>
      </c>
      <c r="M9" s="8">
        <f t="shared" si="3"/>
        <v>4.878048780487805E-2</v>
      </c>
    </row>
    <row r="10" spans="1:13" x14ac:dyDescent="0.25">
      <c r="A10" s="7" t="str">
        <f>'12PlanesT'!A10</f>
        <v>35 a 39 años</v>
      </c>
      <c r="B10" s="6">
        <f>'12PlanesT'!F10</f>
        <v>2</v>
      </c>
      <c r="C10" s="6">
        <f>'12PlanesT'!F32</f>
        <v>1</v>
      </c>
      <c r="D10" s="6">
        <f t="shared" si="0"/>
        <v>3</v>
      </c>
      <c r="F10" s="7" t="s">
        <v>21</v>
      </c>
      <c r="G10" s="8">
        <f t="shared" si="1"/>
        <v>4.878048780487805E-2</v>
      </c>
      <c r="H10" s="8">
        <f t="shared" si="1"/>
        <v>2.4390243902439025E-2</v>
      </c>
      <c r="I10" s="8">
        <f t="shared" si="1"/>
        <v>7.3170731707317069E-2</v>
      </c>
      <c r="K10" s="7" t="s">
        <v>21</v>
      </c>
      <c r="L10" s="8">
        <f t="shared" si="2"/>
        <v>-4.878048780487805E-2</v>
      </c>
      <c r="M10" s="8">
        <f t="shared" si="3"/>
        <v>2.4390243902439025E-2</v>
      </c>
    </row>
    <row r="11" spans="1:13" x14ac:dyDescent="0.25">
      <c r="A11" s="7" t="str">
        <f>'12PlanesT'!A11</f>
        <v>40 a 44 años</v>
      </c>
      <c r="B11" s="6">
        <f>'12PlanesT'!F11</f>
        <v>0</v>
      </c>
      <c r="C11" s="6">
        <f>'12PlanesT'!F33</f>
        <v>2</v>
      </c>
      <c r="D11" s="6">
        <f t="shared" si="0"/>
        <v>2</v>
      </c>
      <c r="F11" s="7" t="s">
        <v>22</v>
      </c>
      <c r="G11" s="8">
        <f t="shared" si="1"/>
        <v>0</v>
      </c>
      <c r="H11" s="8">
        <f t="shared" si="1"/>
        <v>4.878048780487805E-2</v>
      </c>
      <c r="I11" s="8">
        <f t="shared" si="1"/>
        <v>4.878048780487805E-2</v>
      </c>
      <c r="K11" s="7" t="s">
        <v>22</v>
      </c>
      <c r="L11" s="8">
        <f t="shared" si="2"/>
        <v>0</v>
      </c>
      <c r="M11" s="8">
        <f t="shared" si="3"/>
        <v>4.878048780487805E-2</v>
      </c>
    </row>
    <row r="12" spans="1:13" x14ac:dyDescent="0.25">
      <c r="A12" s="7" t="str">
        <f>'12PlanesT'!A12</f>
        <v>45 a 49 años</v>
      </c>
      <c r="B12" s="6">
        <f>'12PlanesT'!F12</f>
        <v>1</v>
      </c>
      <c r="C12" s="6">
        <f>'12PlanesT'!F34</f>
        <v>1</v>
      </c>
      <c r="D12" s="6">
        <f t="shared" si="0"/>
        <v>2</v>
      </c>
      <c r="F12" s="7" t="s">
        <v>23</v>
      </c>
      <c r="G12" s="8">
        <f t="shared" si="1"/>
        <v>2.4390243902439025E-2</v>
      </c>
      <c r="H12" s="8">
        <f t="shared" si="1"/>
        <v>2.4390243902439025E-2</v>
      </c>
      <c r="I12" s="8">
        <f t="shared" si="1"/>
        <v>4.878048780487805E-2</v>
      </c>
      <c r="K12" s="7" t="s">
        <v>23</v>
      </c>
      <c r="L12" s="8">
        <f t="shared" si="2"/>
        <v>-2.4390243902439025E-2</v>
      </c>
      <c r="M12" s="8">
        <f t="shared" si="3"/>
        <v>2.4390243902439025E-2</v>
      </c>
    </row>
    <row r="13" spans="1:13" x14ac:dyDescent="0.25">
      <c r="A13" s="7" t="str">
        <f>'12PlanesT'!A13</f>
        <v>50 a 54 años</v>
      </c>
      <c r="B13" s="6">
        <f>'12PlanesT'!F13</f>
        <v>0</v>
      </c>
      <c r="C13" s="6">
        <f>'12PlanesT'!F35</f>
        <v>2</v>
      </c>
      <c r="D13" s="6">
        <f t="shared" si="0"/>
        <v>2</v>
      </c>
      <c r="F13" s="7" t="s">
        <v>24</v>
      </c>
      <c r="G13" s="8">
        <f t="shared" si="1"/>
        <v>0</v>
      </c>
      <c r="H13" s="8">
        <f t="shared" si="1"/>
        <v>4.878048780487805E-2</v>
      </c>
      <c r="I13" s="8">
        <f t="shared" si="1"/>
        <v>4.878048780487805E-2</v>
      </c>
      <c r="K13" s="7" t="s">
        <v>24</v>
      </c>
      <c r="L13" s="8">
        <f t="shared" si="2"/>
        <v>0</v>
      </c>
      <c r="M13" s="8">
        <f t="shared" si="3"/>
        <v>4.878048780487805E-2</v>
      </c>
    </row>
    <row r="14" spans="1:13" x14ac:dyDescent="0.25">
      <c r="A14" s="7" t="str">
        <f>'12PlanesT'!A14</f>
        <v>55 a 59 años</v>
      </c>
      <c r="B14" s="6">
        <f>'12PlanesT'!F14</f>
        <v>0</v>
      </c>
      <c r="C14" s="6">
        <f>'12PlanesT'!F36</f>
        <v>2</v>
      </c>
      <c r="D14" s="6">
        <f t="shared" si="0"/>
        <v>2</v>
      </c>
      <c r="F14" s="7" t="s">
        <v>25</v>
      </c>
      <c r="G14" s="8">
        <f t="shared" si="1"/>
        <v>0</v>
      </c>
      <c r="H14" s="8">
        <f t="shared" si="1"/>
        <v>4.878048780487805E-2</v>
      </c>
      <c r="I14" s="8">
        <f t="shared" si="1"/>
        <v>4.878048780487805E-2</v>
      </c>
      <c r="K14" s="7" t="s">
        <v>25</v>
      </c>
      <c r="L14" s="8">
        <f t="shared" si="2"/>
        <v>0</v>
      </c>
      <c r="M14" s="8">
        <f t="shared" si="3"/>
        <v>4.878048780487805E-2</v>
      </c>
    </row>
    <row r="15" spans="1:13" x14ac:dyDescent="0.25">
      <c r="A15" s="7" t="str">
        <f>'12PlanesT'!A15</f>
        <v>60 a 64 años</v>
      </c>
      <c r="B15" s="6">
        <f>'12PlanesT'!F15</f>
        <v>0</v>
      </c>
      <c r="C15" s="6">
        <f>'12PlanesT'!F37</f>
        <v>0</v>
      </c>
      <c r="D15" s="6">
        <f t="shared" si="0"/>
        <v>0</v>
      </c>
      <c r="F15" s="7" t="s">
        <v>26</v>
      </c>
      <c r="G15" s="8">
        <f t="shared" si="1"/>
        <v>0</v>
      </c>
      <c r="H15" s="8">
        <f t="shared" si="1"/>
        <v>0</v>
      </c>
      <c r="I15" s="8">
        <f t="shared" si="1"/>
        <v>0</v>
      </c>
      <c r="K15" s="7" t="s">
        <v>26</v>
      </c>
      <c r="L15" s="8">
        <f t="shared" si="2"/>
        <v>0</v>
      </c>
      <c r="M15" s="8">
        <f t="shared" si="3"/>
        <v>0</v>
      </c>
    </row>
    <row r="16" spans="1:13" x14ac:dyDescent="0.25">
      <c r="A16" s="7" t="str">
        <f>'12PlanesT'!A16</f>
        <v>65 a 69 años</v>
      </c>
      <c r="B16" s="6">
        <f>'12PlanesT'!F16</f>
        <v>0</v>
      </c>
      <c r="C16" s="6">
        <f>'12PlanesT'!F38</f>
        <v>1</v>
      </c>
      <c r="D16" s="6">
        <f t="shared" si="0"/>
        <v>1</v>
      </c>
      <c r="F16" s="7" t="s">
        <v>27</v>
      </c>
      <c r="G16" s="8">
        <f t="shared" si="1"/>
        <v>0</v>
      </c>
      <c r="H16" s="8">
        <f t="shared" si="1"/>
        <v>2.4390243902439025E-2</v>
      </c>
      <c r="I16" s="8">
        <f t="shared" si="1"/>
        <v>2.4390243902439025E-2</v>
      </c>
      <c r="K16" s="7" t="s">
        <v>27</v>
      </c>
      <c r="L16" s="8">
        <f t="shared" si="2"/>
        <v>0</v>
      </c>
      <c r="M16" s="8">
        <f t="shared" si="3"/>
        <v>2.4390243902439025E-2</v>
      </c>
    </row>
    <row r="17" spans="1:13" x14ac:dyDescent="0.25">
      <c r="A17" s="7" t="str">
        <f>'12PlanesT'!A17</f>
        <v>70 a 74 años</v>
      </c>
      <c r="B17" s="6">
        <f>'12PlanesT'!F17</f>
        <v>0</v>
      </c>
      <c r="C17" s="6">
        <f>'12PlanesT'!F39</f>
        <v>1</v>
      </c>
      <c r="D17" s="6">
        <f t="shared" si="0"/>
        <v>1</v>
      </c>
      <c r="F17" s="7" t="s">
        <v>28</v>
      </c>
      <c r="G17" s="8">
        <f t="shared" si="1"/>
        <v>0</v>
      </c>
      <c r="H17" s="8">
        <f t="shared" si="1"/>
        <v>2.4390243902439025E-2</v>
      </c>
      <c r="I17" s="8">
        <f t="shared" si="1"/>
        <v>2.4390243902439025E-2</v>
      </c>
      <c r="K17" s="7" t="s">
        <v>28</v>
      </c>
      <c r="L17" s="8">
        <f t="shared" si="2"/>
        <v>0</v>
      </c>
      <c r="M17" s="8">
        <f t="shared" si="3"/>
        <v>2.4390243902439025E-2</v>
      </c>
    </row>
    <row r="18" spans="1:13" x14ac:dyDescent="0.25">
      <c r="A18" s="7" t="str">
        <f>'12PlanesT'!A18</f>
        <v>75 a 79 años</v>
      </c>
      <c r="B18" s="6">
        <f>'12PlanesT'!F18</f>
        <v>0</v>
      </c>
      <c r="C18" s="6">
        <f>'12PlanesT'!F40</f>
        <v>0</v>
      </c>
      <c r="D18" s="6">
        <f t="shared" si="0"/>
        <v>0</v>
      </c>
      <c r="F18" s="7" t="s">
        <v>29</v>
      </c>
      <c r="G18" s="8">
        <f t="shared" si="1"/>
        <v>0</v>
      </c>
      <c r="H18" s="8">
        <f t="shared" si="1"/>
        <v>0</v>
      </c>
      <c r="I18" s="8">
        <f t="shared" si="1"/>
        <v>0</v>
      </c>
      <c r="K18" s="7" t="s">
        <v>29</v>
      </c>
      <c r="L18" s="8">
        <f t="shared" si="2"/>
        <v>0</v>
      </c>
      <c r="M18" s="8">
        <f t="shared" si="3"/>
        <v>0</v>
      </c>
    </row>
    <row r="19" spans="1:13" x14ac:dyDescent="0.25">
      <c r="A19" s="7" t="str">
        <f>'12PlanesT'!A19</f>
        <v>80 a 84 años</v>
      </c>
      <c r="B19" s="6">
        <f>'12PlanesT'!F19</f>
        <v>0</v>
      </c>
      <c r="C19" s="6">
        <f>'12PlanesT'!F41</f>
        <v>0</v>
      </c>
      <c r="D19" s="6">
        <f t="shared" si="0"/>
        <v>0</v>
      </c>
      <c r="F19" s="7" t="s">
        <v>30</v>
      </c>
      <c r="G19" s="8">
        <f>B19/$D$23</f>
        <v>0</v>
      </c>
      <c r="H19" s="8">
        <f>C19/$D$23</f>
        <v>0</v>
      </c>
      <c r="I19" s="8">
        <f>D19/$D$23</f>
        <v>0</v>
      </c>
      <c r="K19" s="7" t="s">
        <v>30</v>
      </c>
      <c r="L19" s="8">
        <f t="shared" si="2"/>
        <v>0</v>
      </c>
      <c r="M19" s="8">
        <f t="shared" si="3"/>
        <v>0</v>
      </c>
    </row>
    <row r="20" spans="1:13" x14ac:dyDescent="0.25">
      <c r="A20" s="7" t="str">
        <f>'12PlanesT'!A20</f>
        <v>85 a 89 años</v>
      </c>
      <c r="B20" s="6">
        <f>'12PlanesT'!F20</f>
        <v>0</v>
      </c>
      <c r="C20" s="6">
        <f>'12PlanesT'!F42</f>
        <v>0</v>
      </c>
      <c r="D20" s="6">
        <f t="shared" si="0"/>
        <v>0</v>
      </c>
      <c r="F20" s="7" t="s">
        <v>31</v>
      </c>
      <c r="G20" s="8">
        <f t="shared" si="1"/>
        <v>0</v>
      </c>
      <c r="H20" s="8">
        <f t="shared" si="1"/>
        <v>0</v>
      </c>
      <c r="I20" s="8">
        <f t="shared" si="1"/>
        <v>0</v>
      </c>
      <c r="K20" s="7" t="s">
        <v>31</v>
      </c>
      <c r="L20" s="8">
        <f t="shared" si="2"/>
        <v>0</v>
      </c>
      <c r="M20" s="8">
        <f t="shared" si="3"/>
        <v>0</v>
      </c>
    </row>
    <row r="21" spans="1:13" x14ac:dyDescent="0.25">
      <c r="A21" s="7" t="str">
        <f>'12PlanesT'!A21</f>
        <v>90 a 94 años</v>
      </c>
      <c r="B21" s="6">
        <f>'12PlanesT'!F21</f>
        <v>0</v>
      </c>
      <c r="C21" s="6">
        <f>'12PlanesT'!F43</f>
        <v>0</v>
      </c>
      <c r="D21" s="6">
        <f t="shared" si="0"/>
        <v>0</v>
      </c>
      <c r="F21" s="7" t="s">
        <v>32</v>
      </c>
      <c r="G21" s="8">
        <f t="shared" si="1"/>
        <v>0</v>
      </c>
      <c r="H21" s="8">
        <f t="shared" si="1"/>
        <v>0</v>
      </c>
      <c r="I21" s="8">
        <f t="shared" si="1"/>
        <v>0</v>
      </c>
      <c r="K21" s="7" t="s">
        <v>32</v>
      </c>
      <c r="L21" s="8">
        <f t="shared" si="2"/>
        <v>0</v>
      </c>
      <c r="M21" s="8">
        <f t="shared" si="3"/>
        <v>0</v>
      </c>
    </row>
    <row r="22" spans="1:13" x14ac:dyDescent="0.25">
      <c r="A22" s="7" t="str">
        <f>'12PlanesT'!A22</f>
        <v>95 y +</v>
      </c>
      <c r="B22" s="6">
        <f>'12PlanesT'!F22</f>
        <v>0</v>
      </c>
      <c r="C22" s="6">
        <f>'12PlanesT'!F44</f>
        <v>0</v>
      </c>
      <c r="D22" s="6">
        <f t="shared" si="0"/>
        <v>0</v>
      </c>
      <c r="F22" s="7" t="s">
        <v>33</v>
      </c>
      <c r="G22" s="8">
        <f t="shared" si="1"/>
        <v>0</v>
      </c>
      <c r="H22" s="8">
        <f t="shared" si="1"/>
        <v>0</v>
      </c>
      <c r="I22" s="8">
        <f t="shared" si="1"/>
        <v>0</v>
      </c>
      <c r="K22" s="7" t="s">
        <v>33</v>
      </c>
      <c r="L22" s="8">
        <f t="shared" si="2"/>
        <v>0</v>
      </c>
      <c r="M22" s="8">
        <f t="shared" si="3"/>
        <v>0</v>
      </c>
    </row>
    <row r="23" spans="1:13" x14ac:dyDescent="0.25">
      <c r="A23" s="21" t="s">
        <v>36</v>
      </c>
      <c r="B23" s="15">
        <f>'12PlanesT'!F23</f>
        <v>9</v>
      </c>
      <c r="C23" s="15">
        <f>'12PlanesT'!F45</f>
        <v>32</v>
      </c>
      <c r="D23" s="15">
        <f>B23+C23</f>
        <v>41</v>
      </c>
      <c r="E23" s="13"/>
      <c r="F23" s="23" t="s">
        <v>36</v>
      </c>
      <c r="G23" s="20">
        <f t="shared" si="1"/>
        <v>0.21951219512195122</v>
      </c>
      <c r="H23" s="20">
        <f t="shared" si="1"/>
        <v>0.78048780487804881</v>
      </c>
      <c r="I23" s="20">
        <f t="shared" si="1"/>
        <v>1</v>
      </c>
      <c r="K23" s="7" t="s">
        <v>36</v>
      </c>
      <c r="L23" s="8">
        <f t="shared" si="2"/>
        <v>-0.21951219512195122</v>
      </c>
      <c r="M23" s="8">
        <f>H23</f>
        <v>0.78048780487804881</v>
      </c>
    </row>
    <row r="24" spans="1:13" x14ac:dyDescent="0.25">
      <c r="A24" s="29" t="s">
        <v>42</v>
      </c>
      <c r="B24" s="29"/>
      <c r="C24" s="29"/>
      <c r="D24" s="29"/>
      <c r="E24" s="24"/>
      <c r="F24" s="29" t="s">
        <v>42</v>
      </c>
      <c r="G24" s="29"/>
      <c r="H24" s="29"/>
      <c r="I24" s="29"/>
      <c r="K24" s="9" t="s">
        <v>42</v>
      </c>
    </row>
  </sheetData>
  <mergeCells count="5">
    <mergeCell ref="A1:D1"/>
    <mergeCell ref="F1:I1"/>
    <mergeCell ref="K1:M1"/>
    <mergeCell ref="A24:D24"/>
    <mergeCell ref="F24:I24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="41" zoomScaleNormal="41" workbookViewId="0">
      <selection sqref="A1:D1"/>
    </sheetView>
  </sheetViews>
  <sheetFormatPr baseColWidth="10" defaultRowHeight="15" x14ac:dyDescent="0.25"/>
  <cols>
    <col min="1" max="10" width="11.42578125" style="5"/>
    <col min="11" max="13" width="14.28515625" style="5" customWidth="1"/>
    <col min="14" max="16384" width="11.42578125" style="5"/>
  </cols>
  <sheetData>
    <row r="1" spans="1:13" ht="42.75" customHeight="1" x14ac:dyDescent="0.25">
      <c r="A1" s="28" t="s">
        <v>61</v>
      </c>
      <c r="B1" s="28"/>
      <c r="C1" s="28"/>
      <c r="D1" s="28"/>
      <c r="F1" s="28" t="s">
        <v>62</v>
      </c>
      <c r="G1" s="28"/>
      <c r="H1" s="28"/>
      <c r="I1" s="28"/>
      <c r="K1" s="28" t="s">
        <v>63</v>
      </c>
      <c r="L1" s="28"/>
      <c r="M1" s="28"/>
    </row>
    <row r="2" spans="1:13" x14ac:dyDescent="0.25">
      <c r="A2" s="21" t="s">
        <v>1</v>
      </c>
      <c r="B2" s="21" t="s">
        <v>0</v>
      </c>
      <c r="C2" s="21" t="s">
        <v>39</v>
      </c>
      <c r="D2" s="21" t="s">
        <v>36</v>
      </c>
      <c r="E2" s="22"/>
      <c r="F2" s="21"/>
      <c r="G2" s="21" t="s">
        <v>0</v>
      </c>
      <c r="H2" s="21" t="s">
        <v>39</v>
      </c>
      <c r="I2" s="21" t="s">
        <v>36</v>
      </c>
      <c r="K2" s="7"/>
      <c r="L2" s="7" t="s">
        <v>40</v>
      </c>
      <c r="M2" s="7" t="s">
        <v>41</v>
      </c>
    </row>
    <row r="3" spans="1:13" x14ac:dyDescent="0.25">
      <c r="A3" s="7" t="str">
        <f>'12PlanesT'!A3</f>
        <v>0 a 4 años</v>
      </c>
      <c r="B3" s="6">
        <f>'12PlanesT'!G3</f>
        <v>0</v>
      </c>
      <c r="C3" s="6">
        <f>'12PlanesT'!G25</f>
        <v>0</v>
      </c>
      <c r="D3" s="6">
        <f>B3+C3</f>
        <v>0</v>
      </c>
      <c r="F3" s="7" t="s">
        <v>14</v>
      </c>
      <c r="G3" s="8">
        <f>B3/$D$23</f>
        <v>0</v>
      </c>
      <c r="H3" s="8">
        <f>C3/$D$23</f>
        <v>0</v>
      </c>
      <c r="I3" s="8">
        <f>D3/$D$23</f>
        <v>0</v>
      </c>
      <c r="K3" s="7" t="s">
        <v>14</v>
      </c>
      <c r="L3" s="8">
        <f>-G3</f>
        <v>0</v>
      </c>
      <c r="M3" s="8">
        <f>H3</f>
        <v>0</v>
      </c>
    </row>
    <row r="4" spans="1:13" x14ac:dyDescent="0.25">
      <c r="A4" s="7" t="str">
        <f>'12PlanesT'!A4</f>
        <v>5 a 9 años</v>
      </c>
      <c r="B4" s="6">
        <f>'12PlanesT'!G4</f>
        <v>0</v>
      </c>
      <c r="C4" s="6">
        <f>'12PlanesT'!G26</f>
        <v>0</v>
      </c>
      <c r="D4" s="6">
        <f t="shared" ref="D4:D22" si="0">B4+C4</f>
        <v>0</v>
      </c>
      <c r="F4" s="7" t="s">
        <v>15</v>
      </c>
      <c r="G4" s="8">
        <f t="shared" ref="G4:I23" si="1">B4/$D$23</f>
        <v>0</v>
      </c>
      <c r="H4" s="8">
        <f t="shared" si="1"/>
        <v>0</v>
      </c>
      <c r="I4" s="8">
        <f t="shared" si="1"/>
        <v>0</v>
      </c>
      <c r="K4" s="7" t="s">
        <v>15</v>
      </c>
      <c r="L4" s="8">
        <f t="shared" ref="L4:L23" si="2">-G4</f>
        <v>0</v>
      </c>
      <c r="M4" s="8">
        <f t="shared" ref="M4:M22" si="3">H4</f>
        <v>0</v>
      </c>
    </row>
    <row r="5" spans="1:13" x14ac:dyDescent="0.25">
      <c r="A5" s="7" t="str">
        <f>'12PlanesT'!A5</f>
        <v>10 a 14 años</v>
      </c>
      <c r="B5" s="6">
        <f>'12PlanesT'!G5</f>
        <v>0</v>
      </c>
      <c r="C5" s="6">
        <f>'12PlanesT'!G27</f>
        <v>0</v>
      </c>
      <c r="D5" s="6">
        <f t="shared" si="0"/>
        <v>0</v>
      </c>
      <c r="F5" s="7" t="s">
        <v>16</v>
      </c>
      <c r="G5" s="8">
        <f t="shared" si="1"/>
        <v>0</v>
      </c>
      <c r="H5" s="8">
        <f t="shared" si="1"/>
        <v>0</v>
      </c>
      <c r="I5" s="8">
        <f t="shared" si="1"/>
        <v>0</v>
      </c>
      <c r="K5" s="7" t="s">
        <v>16</v>
      </c>
      <c r="L5" s="8">
        <f t="shared" si="2"/>
        <v>0</v>
      </c>
      <c r="M5" s="8">
        <f t="shared" si="3"/>
        <v>0</v>
      </c>
    </row>
    <row r="6" spans="1:13" x14ac:dyDescent="0.25">
      <c r="A6" s="7" t="str">
        <f>'12PlanesT'!A6</f>
        <v>15 a 19 años</v>
      </c>
      <c r="B6" s="6">
        <f>'12PlanesT'!G6</f>
        <v>0</v>
      </c>
      <c r="C6" s="6">
        <f>'12PlanesT'!G28</f>
        <v>0</v>
      </c>
      <c r="D6" s="6">
        <f t="shared" si="0"/>
        <v>0</v>
      </c>
      <c r="F6" s="7" t="s">
        <v>17</v>
      </c>
      <c r="G6" s="8">
        <f t="shared" si="1"/>
        <v>0</v>
      </c>
      <c r="H6" s="8">
        <f t="shared" si="1"/>
        <v>0</v>
      </c>
      <c r="I6" s="8">
        <f t="shared" si="1"/>
        <v>0</v>
      </c>
      <c r="K6" s="7" t="s">
        <v>17</v>
      </c>
      <c r="L6" s="8">
        <f t="shared" si="2"/>
        <v>0</v>
      </c>
      <c r="M6" s="8">
        <f t="shared" si="3"/>
        <v>0</v>
      </c>
    </row>
    <row r="7" spans="1:13" x14ac:dyDescent="0.25">
      <c r="A7" s="7" t="str">
        <f>'12PlanesT'!A7</f>
        <v>20 a 24 años</v>
      </c>
      <c r="B7" s="6">
        <f>'12PlanesT'!G7</f>
        <v>0</v>
      </c>
      <c r="C7" s="6">
        <f>'12PlanesT'!G29</f>
        <v>0</v>
      </c>
      <c r="D7" s="6">
        <f t="shared" si="0"/>
        <v>0</v>
      </c>
      <c r="F7" s="7" t="s">
        <v>18</v>
      </c>
      <c r="G7" s="8">
        <f t="shared" si="1"/>
        <v>0</v>
      </c>
      <c r="H7" s="8">
        <f t="shared" si="1"/>
        <v>0</v>
      </c>
      <c r="I7" s="8">
        <f t="shared" si="1"/>
        <v>0</v>
      </c>
      <c r="K7" s="7" t="s">
        <v>18</v>
      </c>
      <c r="L7" s="8">
        <f t="shared" si="2"/>
        <v>0</v>
      </c>
      <c r="M7" s="8">
        <f t="shared" si="3"/>
        <v>0</v>
      </c>
    </row>
    <row r="8" spans="1:13" x14ac:dyDescent="0.25">
      <c r="A8" s="7" t="str">
        <f>'12PlanesT'!A8</f>
        <v xml:space="preserve">25 a 29 años </v>
      </c>
      <c r="B8" s="6">
        <f>'12PlanesT'!G8</f>
        <v>0</v>
      </c>
      <c r="C8" s="6">
        <f>'12PlanesT'!G30</f>
        <v>2</v>
      </c>
      <c r="D8" s="6">
        <f t="shared" si="0"/>
        <v>2</v>
      </c>
      <c r="F8" s="7" t="s">
        <v>19</v>
      </c>
      <c r="G8" s="8">
        <f t="shared" si="1"/>
        <v>0</v>
      </c>
      <c r="H8" s="8">
        <f t="shared" si="1"/>
        <v>1.282051282051282E-2</v>
      </c>
      <c r="I8" s="8">
        <f t="shared" si="1"/>
        <v>1.282051282051282E-2</v>
      </c>
      <c r="K8" s="7" t="s">
        <v>19</v>
      </c>
      <c r="L8" s="8">
        <f t="shared" si="2"/>
        <v>0</v>
      </c>
      <c r="M8" s="8">
        <f t="shared" si="3"/>
        <v>1.282051282051282E-2</v>
      </c>
    </row>
    <row r="9" spans="1:13" x14ac:dyDescent="0.25">
      <c r="A9" s="7" t="str">
        <f>'12PlanesT'!A9</f>
        <v xml:space="preserve">30 a 34 años </v>
      </c>
      <c r="B9" s="6">
        <f>'12PlanesT'!G9</f>
        <v>0</v>
      </c>
      <c r="C9" s="6">
        <f>'12PlanesT'!G31</f>
        <v>1</v>
      </c>
      <c r="D9" s="6">
        <f t="shared" si="0"/>
        <v>1</v>
      </c>
      <c r="F9" s="7" t="s">
        <v>20</v>
      </c>
      <c r="G9" s="8">
        <f t="shared" si="1"/>
        <v>0</v>
      </c>
      <c r="H9" s="8">
        <f t="shared" si="1"/>
        <v>6.41025641025641E-3</v>
      </c>
      <c r="I9" s="8">
        <f t="shared" si="1"/>
        <v>6.41025641025641E-3</v>
      </c>
      <c r="K9" s="7" t="s">
        <v>20</v>
      </c>
      <c r="L9" s="8">
        <f t="shared" si="2"/>
        <v>0</v>
      </c>
      <c r="M9" s="8">
        <f t="shared" si="3"/>
        <v>6.41025641025641E-3</v>
      </c>
    </row>
    <row r="10" spans="1:13" x14ac:dyDescent="0.25">
      <c r="A10" s="7" t="str">
        <f>'12PlanesT'!A10</f>
        <v>35 a 39 años</v>
      </c>
      <c r="B10" s="6">
        <f>'12PlanesT'!G10</f>
        <v>0</v>
      </c>
      <c r="C10" s="6">
        <f>'12PlanesT'!G32</f>
        <v>2</v>
      </c>
      <c r="D10" s="6">
        <f t="shared" si="0"/>
        <v>2</v>
      </c>
      <c r="F10" s="7" t="s">
        <v>21</v>
      </c>
      <c r="G10" s="8">
        <f t="shared" si="1"/>
        <v>0</v>
      </c>
      <c r="H10" s="8">
        <f t="shared" si="1"/>
        <v>1.282051282051282E-2</v>
      </c>
      <c r="I10" s="8">
        <f t="shared" si="1"/>
        <v>1.282051282051282E-2</v>
      </c>
      <c r="K10" s="7" t="s">
        <v>21</v>
      </c>
      <c r="L10" s="8">
        <f t="shared" si="2"/>
        <v>0</v>
      </c>
      <c r="M10" s="8">
        <f t="shared" si="3"/>
        <v>1.282051282051282E-2</v>
      </c>
    </row>
    <row r="11" spans="1:13" x14ac:dyDescent="0.25">
      <c r="A11" s="7" t="str">
        <f>'12PlanesT'!A11</f>
        <v>40 a 44 años</v>
      </c>
      <c r="B11" s="6">
        <f>'12PlanesT'!G11</f>
        <v>3</v>
      </c>
      <c r="C11" s="6">
        <f>'12PlanesT'!G33</f>
        <v>2</v>
      </c>
      <c r="D11" s="6">
        <f t="shared" si="0"/>
        <v>5</v>
      </c>
      <c r="F11" s="7" t="s">
        <v>22</v>
      </c>
      <c r="G11" s="8">
        <f t="shared" si="1"/>
        <v>1.9230769230769232E-2</v>
      </c>
      <c r="H11" s="8">
        <f t="shared" si="1"/>
        <v>1.282051282051282E-2</v>
      </c>
      <c r="I11" s="8">
        <f t="shared" si="1"/>
        <v>3.2051282051282048E-2</v>
      </c>
      <c r="K11" s="7" t="s">
        <v>22</v>
      </c>
      <c r="L11" s="8">
        <f t="shared" si="2"/>
        <v>-1.9230769230769232E-2</v>
      </c>
      <c r="M11" s="8">
        <f t="shared" si="3"/>
        <v>1.282051282051282E-2</v>
      </c>
    </row>
    <row r="12" spans="1:13" x14ac:dyDescent="0.25">
      <c r="A12" s="7" t="str">
        <f>'12PlanesT'!A12</f>
        <v>45 a 49 años</v>
      </c>
      <c r="B12" s="6">
        <f>'12PlanesT'!G12</f>
        <v>5</v>
      </c>
      <c r="C12" s="6">
        <f>'12PlanesT'!G34</f>
        <v>4</v>
      </c>
      <c r="D12" s="6">
        <f t="shared" si="0"/>
        <v>9</v>
      </c>
      <c r="F12" s="7" t="s">
        <v>23</v>
      </c>
      <c r="G12" s="8">
        <f t="shared" si="1"/>
        <v>3.2051282051282048E-2</v>
      </c>
      <c r="H12" s="8">
        <f t="shared" si="1"/>
        <v>2.564102564102564E-2</v>
      </c>
      <c r="I12" s="8">
        <f t="shared" si="1"/>
        <v>5.7692307692307696E-2</v>
      </c>
      <c r="K12" s="7" t="s">
        <v>23</v>
      </c>
      <c r="L12" s="8">
        <f t="shared" si="2"/>
        <v>-3.2051282051282048E-2</v>
      </c>
      <c r="M12" s="8">
        <f t="shared" si="3"/>
        <v>2.564102564102564E-2</v>
      </c>
    </row>
    <row r="13" spans="1:13" x14ac:dyDescent="0.25">
      <c r="A13" s="7" t="str">
        <f>'12PlanesT'!A13</f>
        <v>50 a 54 años</v>
      </c>
      <c r="B13" s="6">
        <f>'12PlanesT'!G13</f>
        <v>15</v>
      </c>
      <c r="C13" s="6">
        <f>'12PlanesT'!G35</f>
        <v>6</v>
      </c>
      <c r="D13" s="6">
        <f t="shared" si="0"/>
        <v>21</v>
      </c>
      <c r="F13" s="7" t="s">
        <v>24</v>
      </c>
      <c r="G13" s="8">
        <f t="shared" si="1"/>
        <v>9.6153846153846159E-2</v>
      </c>
      <c r="H13" s="8">
        <f t="shared" si="1"/>
        <v>3.8461538461538464E-2</v>
      </c>
      <c r="I13" s="8">
        <f t="shared" si="1"/>
        <v>0.13461538461538461</v>
      </c>
      <c r="K13" s="7" t="s">
        <v>24</v>
      </c>
      <c r="L13" s="8">
        <f t="shared" si="2"/>
        <v>-9.6153846153846159E-2</v>
      </c>
      <c r="M13" s="8">
        <f t="shared" si="3"/>
        <v>3.8461538461538464E-2</v>
      </c>
    </row>
    <row r="14" spans="1:13" x14ac:dyDescent="0.25">
      <c r="A14" s="7" t="str">
        <f>'12PlanesT'!A14</f>
        <v>55 a 59 años</v>
      </c>
      <c r="B14" s="6">
        <f>'12PlanesT'!G14</f>
        <v>6</v>
      </c>
      <c r="C14" s="6">
        <f>'12PlanesT'!G36</f>
        <v>8</v>
      </c>
      <c r="D14" s="6">
        <f t="shared" si="0"/>
        <v>14</v>
      </c>
      <c r="F14" s="7" t="s">
        <v>25</v>
      </c>
      <c r="G14" s="8">
        <f t="shared" si="1"/>
        <v>3.8461538461538464E-2</v>
      </c>
      <c r="H14" s="8">
        <f t="shared" si="1"/>
        <v>5.128205128205128E-2</v>
      </c>
      <c r="I14" s="8">
        <f t="shared" si="1"/>
        <v>8.9743589743589744E-2</v>
      </c>
      <c r="K14" s="7" t="s">
        <v>25</v>
      </c>
      <c r="L14" s="8">
        <f t="shared" si="2"/>
        <v>-3.8461538461538464E-2</v>
      </c>
      <c r="M14" s="8">
        <f t="shared" si="3"/>
        <v>5.128205128205128E-2</v>
      </c>
    </row>
    <row r="15" spans="1:13" x14ac:dyDescent="0.25">
      <c r="A15" s="7" t="str">
        <f>'12PlanesT'!A15</f>
        <v>60 a 64 años</v>
      </c>
      <c r="B15" s="6">
        <f>'12PlanesT'!G15</f>
        <v>16</v>
      </c>
      <c r="C15" s="6">
        <f>'12PlanesT'!G37</f>
        <v>9</v>
      </c>
      <c r="D15" s="6">
        <f t="shared" si="0"/>
        <v>25</v>
      </c>
      <c r="F15" s="7" t="s">
        <v>26</v>
      </c>
      <c r="G15" s="8">
        <f t="shared" si="1"/>
        <v>0.10256410256410256</v>
      </c>
      <c r="H15" s="8">
        <f t="shared" si="1"/>
        <v>5.7692307692307696E-2</v>
      </c>
      <c r="I15" s="8">
        <f t="shared" si="1"/>
        <v>0.16025641025641027</v>
      </c>
      <c r="K15" s="7" t="s">
        <v>26</v>
      </c>
      <c r="L15" s="8">
        <f t="shared" si="2"/>
        <v>-0.10256410256410256</v>
      </c>
      <c r="M15" s="8">
        <f t="shared" si="3"/>
        <v>5.7692307692307696E-2</v>
      </c>
    </row>
    <row r="16" spans="1:13" x14ac:dyDescent="0.25">
      <c r="A16" s="7" t="str">
        <f>'12PlanesT'!A16</f>
        <v>65 a 69 años</v>
      </c>
      <c r="B16" s="6">
        <f>'12PlanesT'!G16</f>
        <v>11</v>
      </c>
      <c r="C16" s="6">
        <f>'12PlanesT'!G38</f>
        <v>6</v>
      </c>
      <c r="D16" s="6">
        <f t="shared" si="0"/>
        <v>17</v>
      </c>
      <c r="F16" s="7" t="s">
        <v>27</v>
      </c>
      <c r="G16" s="8">
        <f t="shared" si="1"/>
        <v>7.0512820512820512E-2</v>
      </c>
      <c r="H16" s="8">
        <f t="shared" si="1"/>
        <v>3.8461538461538464E-2</v>
      </c>
      <c r="I16" s="8">
        <f t="shared" si="1"/>
        <v>0.10897435897435898</v>
      </c>
      <c r="K16" s="7" t="s">
        <v>27</v>
      </c>
      <c r="L16" s="8">
        <f t="shared" si="2"/>
        <v>-7.0512820512820512E-2</v>
      </c>
      <c r="M16" s="8">
        <f t="shared" si="3"/>
        <v>3.8461538461538464E-2</v>
      </c>
    </row>
    <row r="17" spans="1:13" x14ac:dyDescent="0.25">
      <c r="A17" s="7" t="str">
        <f>'12PlanesT'!A17</f>
        <v>70 a 74 años</v>
      </c>
      <c r="B17" s="6">
        <f>'12PlanesT'!G17</f>
        <v>17</v>
      </c>
      <c r="C17" s="6">
        <f>'12PlanesT'!G39</f>
        <v>11</v>
      </c>
      <c r="D17" s="6">
        <f t="shared" si="0"/>
        <v>28</v>
      </c>
      <c r="F17" s="7" t="s">
        <v>28</v>
      </c>
      <c r="G17" s="8">
        <f t="shared" si="1"/>
        <v>0.10897435897435898</v>
      </c>
      <c r="H17" s="8">
        <f t="shared" si="1"/>
        <v>7.0512820512820512E-2</v>
      </c>
      <c r="I17" s="8">
        <f t="shared" si="1"/>
        <v>0.17948717948717949</v>
      </c>
      <c r="K17" s="7" t="s">
        <v>28</v>
      </c>
      <c r="L17" s="8">
        <f t="shared" si="2"/>
        <v>-0.10897435897435898</v>
      </c>
      <c r="M17" s="8">
        <f t="shared" si="3"/>
        <v>7.0512820512820512E-2</v>
      </c>
    </row>
    <row r="18" spans="1:13" x14ac:dyDescent="0.25">
      <c r="A18" s="7" t="str">
        <f>'12PlanesT'!A18</f>
        <v>75 a 79 años</v>
      </c>
      <c r="B18" s="6">
        <f>'12PlanesT'!G18</f>
        <v>13</v>
      </c>
      <c r="C18" s="6">
        <f>'12PlanesT'!G40</f>
        <v>8</v>
      </c>
      <c r="D18" s="6">
        <f t="shared" si="0"/>
        <v>21</v>
      </c>
      <c r="F18" s="7" t="s">
        <v>29</v>
      </c>
      <c r="G18" s="8">
        <f t="shared" si="1"/>
        <v>8.3333333333333329E-2</v>
      </c>
      <c r="H18" s="8">
        <f t="shared" si="1"/>
        <v>5.128205128205128E-2</v>
      </c>
      <c r="I18" s="8">
        <f t="shared" si="1"/>
        <v>0.13461538461538461</v>
      </c>
      <c r="K18" s="7" t="s">
        <v>29</v>
      </c>
      <c r="L18" s="8">
        <f t="shared" si="2"/>
        <v>-8.3333333333333329E-2</v>
      </c>
      <c r="M18" s="8">
        <f t="shared" si="3"/>
        <v>5.128205128205128E-2</v>
      </c>
    </row>
    <row r="19" spans="1:13" x14ac:dyDescent="0.25">
      <c r="A19" s="7" t="str">
        <f>'12PlanesT'!A19</f>
        <v>80 a 84 años</v>
      </c>
      <c r="B19" s="6">
        <f>'12PlanesT'!G19</f>
        <v>3</v>
      </c>
      <c r="C19" s="6">
        <f>'12PlanesT'!G41</f>
        <v>6</v>
      </c>
      <c r="D19" s="6">
        <f t="shared" si="0"/>
        <v>9</v>
      </c>
      <c r="F19" s="7" t="s">
        <v>30</v>
      </c>
      <c r="G19" s="8">
        <f>B19/$D$23</f>
        <v>1.9230769230769232E-2</v>
      </c>
      <c r="H19" s="8">
        <f>C19/$D$23</f>
        <v>3.8461538461538464E-2</v>
      </c>
      <c r="I19" s="8">
        <f>D19/$D$23</f>
        <v>5.7692307692307696E-2</v>
      </c>
      <c r="K19" s="7" t="s">
        <v>30</v>
      </c>
      <c r="L19" s="8">
        <f t="shared" si="2"/>
        <v>-1.9230769230769232E-2</v>
      </c>
      <c r="M19" s="8">
        <f t="shared" si="3"/>
        <v>3.8461538461538464E-2</v>
      </c>
    </row>
    <row r="20" spans="1:13" x14ac:dyDescent="0.25">
      <c r="A20" s="7" t="str">
        <f>'12PlanesT'!A20</f>
        <v>85 a 89 años</v>
      </c>
      <c r="B20" s="6">
        <f>'12PlanesT'!G20</f>
        <v>1</v>
      </c>
      <c r="C20" s="6">
        <f>'12PlanesT'!G42</f>
        <v>0</v>
      </c>
      <c r="D20" s="6">
        <f t="shared" si="0"/>
        <v>1</v>
      </c>
      <c r="F20" s="7" t="s">
        <v>31</v>
      </c>
      <c r="G20" s="8">
        <f t="shared" si="1"/>
        <v>6.41025641025641E-3</v>
      </c>
      <c r="H20" s="8">
        <f t="shared" si="1"/>
        <v>0</v>
      </c>
      <c r="I20" s="8">
        <f t="shared" si="1"/>
        <v>6.41025641025641E-3</v>
      </c>
      <c r="K20" s="7" t="s">
        <v>31</v>
      </c>
      <c r="L20" s="8">
        <f t="shared" si="2"/>
        <v>-6.41025641025641E-3</v>
      </c>
      <c r="M20" s="8">
        <f t="shared" si="3"/>
        <v>0</v>
      </c>
    </row>
    <row r="21" spans="1:13" x14ac:dyDescent="0.25">
      <c r="A21" s="7" t="str">
        <f>'12PlanesT'!A21</f>
        <v>90 a 94 años</v>
      </c>
      <c r="B21" s="6">
        <f>'12PlanesT'!G21</f>
        <v>1</v>
      </c>
      <c r="C21" s="6">
        <f>'12PlanesT'!G43</f>
        <v>0</v>
      </c>
      <c r="D21" s="6">
        <f t="shared" si="0"/>
        <v>1</v>
      </c>
      <c r="F21" s="7" t="s">
        <v>32</v>
      </c>
      <c r="G21" s="8">
        <f t="shared" si="1"/>
        <v>6.41025641025641E-3</v>
      </c>
      <c r="H21" s="8">
        <f t="shared" si="1"/>
        <v>0</v>
      </c>
      <c r="I21" s="8">
        <f t="shared" si="1"/>
        <v>6.41025641025641E-3</v>
      </c>
      <c r="K21" s="7" t="s">
        <v>32</v>
      </c>
      <c r="L21" s="8">
        <f t="shared" si="2"/>
        <v>-6.41025641025641E-3</v>
      </c>
      <c r="M21" s="8">
        <f t="shared" si="3"/>
        <v>0</v>
      </c>
    </row>
    <row r="22" spans="1:13" x14ac:dyDescent="0.25">
      <c r="A22" s="7" t="str">
        <f>'12PlanesT'!A22</f>
        <v>95 y +</v>
      </c>
      <c r="B22" s="6">
        <f>'12PlanesT'!G22</f>
        <v>0</v>
      </c>
      <c r="C22" s="6">
        <f>'12PlanesT'!G44</f>
        <v>0</v>
      </c>
      <c r="D22" s="6">
        <f t="shared" si="0"/>
        <v>0</v>
      </c>
      <c r="F22" s="7" t="s">
        <v>33</v>
      </c>
      <c r="G22" s="8">
        <f t="shared" si="1"/>
        <v>0</v>
      </c>
      <c r="H22" s="8">
        <f t="shared" si="1"/>
        <v>0</v>
      </c>
      <c r="I22" s="8">
        <f t="shared" si="1"/>
        <v>0</v>
      </c>
      <c r="K22" s="7" t="s">
        <v>33</v>
      </c>
      <c r="L22" s="8">
        <f t="shared" si="2"/>
        <v>0</v>
      </c>
      <c r="M22" s="8">
        <f t="shared" si="3"/>
        <v>0</v>
      </c>
    </row>
    <row r="23" spans="1:13" x14ac:dyDescent="0.25">
      <c r="A23" s="21" t="s">
        <v>36</v>
      </c>
      <c r="B23" s="15">
        <f>'12PlanesT'!G23</f>
        <v>91</v>
      </c>
      <c r="C23" s="15">
        <f>'12PlanesT'!G45</f>
        <v>65</v>
      </c>
      <c r="D23" s="15">
        <f>B23+C23</f>
        <v>156</v>
      </c>
      <c r="E23" s="13"/>
      <c r="F23" s="23" t="s">
        <v>36</v>
      </c>
      <c r="G23" s="20">
        <f t="shared" si="1"/>
        <v>0.58333333333333337</v>
      </c>
      <c r="H23" s="20">
        <f t="shared" si="1"/>
        <v>0.41666666666666669</v>
      </c>
      <c r="I23" s="20">
        <f t="shared" si="1"/>
        <v>1</v>
      </c>
      <c r="K23" s="7" t="s">
        <v>36</v>
      </c>
      <c r="L23" s="8">
        <f t="shared" si="2"/>
        <v>-0.58333333333333337</v>
      </c>
      <c r="M23" s="8">
        <f>H23</f>
        <v>0.41666666666666669</v>
      </c>
    </row>
    <row r="24" spans="1:13" x14ac:dyDescent="0.25">
      <c r="A24" s="29" t="s">
        <v>42</v>
      </c>
      <c r="B24" s="29"/>
      <c r="C24" s="29"/>
      <c r="D24" s="29"/>
      <c r="E24" s="24"/>
      <c r="F24" s="29" t="s">
        <v>42</v>
      </c>
      <c r="G24" s="29"/>
      <c r="H24" s="29"/>
      <c r="I24" s="29"/>
      <c r="K24" s="9" t="s">
        <v>42</v>
      </c>
    </row>
  </sheetData>
  <mergeCells count="5">
    <mergeCell ref="A1:D1"/>
    <mergeCell ref="F1:I1"/>
    <mergeCell ref="K1:M1"/>
    <mergeCell ref="A24:D24"/>
    <mergeCell ref="F24:I2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12PlanesT</vt:lpstr>
      <vt:lpstr>12PExPlanySex</vt:lpstr>
      <vt:lpstr>P.Tot.J22</vt:lpstr>
      <vt:lpstr>P.Diab</vt:lpstr>
      <vt:lpstr>P.Dis</vt:lpstr>
      <vt:lpstr>Enf.Reu.Aut</vt:lpstr>
      <vt:lpstr>Escl</vt:lpstr>
      <vt:lpstr>Hemo</vt:lpstr>
      <vt:lpstr>HepC</vt:lpstr>
      <vt:lpstr>Inm</vt:lpstr>
      <vt:lpstr>Ins.R</vt:lpstr>
      <vt:lpstr>Onc</vt:lpstr>
      <vt:lpstr>PaCron</vt:lpstr>
      <vt:lpstr>Trans</vt:lpstr>
      <vt:lpstr>Var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Usuario</cp:lastModifiedBy>
  <dcterms:created xsi:type="dcterms:W3CDTF">2022-06-08T12:49:26Z</dcterms:created>
  <dcterms:modified xsi:type="dcterms:W3CDTF">2022-07-13T19:26:31Z</dcterms:modified>
</cp:coreProperties>
</file>